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1505"/>
  </bookViews>
  <sheets>
    <sheet name="с поправками" sheetId="1" r:id="rId1"/>
  </sheets>
  <calcPr calcId="124519" calcOnSave="0"/>
</workbook>
</file>

<file path=xl/calcChain.xml><?xml version="1.0" encoding="utf-8"?>
<calcChain xmlns="http://schemas.openxmlformats.org/spreadsheetml/2006/main">
  <c r="M20" i="1"/>
  <c r="M21"/>
  <c r="M38" s="1"/>
  <c r="M22"/>
  <c r="M23"/>
  <c r="I24"/>
  <c r="I38" s="1"/>
  <c r="I64" s="1"/>
  <c r="I65" s="1"/>
  <c r="J24"/>
  <c r="K24"/>
  <c r="L24"/>
  <c r="L38" s="1"/>
  <c r="M25"/>
  <c r="M26"/>
  <c r="H27"/>
  <c r="M27" s="1"/>
  <c r="M28"/>
  <c r="M29"/>
  <c r="M30"/>
  <c r="H31"/>
  <c r="M31" s="1"/>
  <c r="M24" s="1"/>
  <c r="I31"/>
  <c r="M32"/>
  <c r="M33"/>
  <c r="M34"/>
  <c r="M35"/>
  <c r="M36"/>
  <c r="M37"/>
  <c r="J38"/>
  <c r="K38"/>
  <c r="H40"/>
  <c r="H54" s="1"/>
  <c r="L40"/>
  <c r="L54" s="1"/>
  <c r="M41"/>
  <c r="M42"/>
  <c r="M43"/>
  <c r="M40" s="1"/>
  <c r="M54" s="1"/>
  <c r="M44"/>
  <c r="H45"/>
  <c r="M45" s="1"/>
  <c r="M46"/>
  <c r="M47"/>
  <c r="M48"/>
  <c r="H49"/>
  <c r="I49"/>
  <c r="I40" s="1"/>
  <c r="I54" s="1"/>
  <c r="J49"/>
  <c r="J40" s="1"/>
  <c r="J54" s="1"/>
  <c r="K49"/>
  <c r="K40" s="1"/>
  <c r="K54" s="1"/>
  <c r="L49"/>
  <c r="M49"/>
  <c r="M50"/>
  <c r="M51"/>
  <c r="M52"/>
  <c r="M53"/>
  <c r="M56"/>
  <c r="M57"/>
  <c r="M58"/>
  <c r="M63" s="1"/>
  <c r="M59"/>
  <c r="M60"/>
  <c r="M61"/>
  <c r="M62"/>
  <c r="H63"/>
  <c r="I63"/>
  <c r="J63"/>
  <c r="K63"/>
  <c r="L63"/>
  <c r="M66"/>
  <c r="M64" l="1"/>
  <c r="M65" s="1"/>
  <c r="J64"/>
  <c r="J65" s="1"/>
  <c r="K64"/>
  <c r="K65" s="1"/>
  <c r="L64"/>
  <c r="L65" s="1"/>
  <c r="H24"/>
  <c r="H38" s="1"/>
  <c r="H64" s="1"/>
  <c r="H65" s="1"/>
</calcChain>
</file>

<file path=xl/sharedStrings.xml><?xml version="1.0" encoding="utf-8"?>
<sst xmlns="http://schemas.openxmlformats.org/spreadsheetml/2006/main" count="157" uniqueCount="97">
  <si>
    <t>* суммы финансовых средств п.1.1. в 2019-2021г.г., п.1.8. в 2021г. указаны справочно и в итоги не считаются</t>
  </si>
  <si>
    <t>Субсидии из областного бюджета</t>
  </si>
  <si>
    <t>Средства бюджета городского округа Октябрьск Самарской области</t>
  </si>
  <si>
    <t>Всего по программе, в том числе:</t>
  </si>
  <si>
    <t xml:space="preserve">Итого: </t>
  </si>
  <si>
    <t xml:space="preserve">МКУ г.о.Октябрьск
«Управление социального развития Администрации г.о.Октябрьск»/МБУ ДО ДШИ №1, МБУ ДО ДШИ №2
</t>
  </si>
  <si>
    <t>Бюджет г.о.Октябрьск Самарской области</t>
  </si>
  <si>
    <t>2018-2022</t>
  </si>
  <si>
    <t>Выплата ежемесячной денежной компенсации в целях содействия обеспечению книгоиздательской продукцией и периодическими изданиями педагогических работников муниципальных бюджетных образовательных учреждений дополнительного образования детей.</t>
  </si>
  <si>
    <t>3.6.</t>
  </si>
  <si>
    <t xml:space="preserve">МКУ г.о.Октябрьск
«Управление социального развития Администрации г.о.Октябрьск»/подведомственные учреждения
</t>
  </si>
  <si>
    <t>Организация и проведение работ, связанных с решением вопросов местного значения в учреждениях культуры</t>
  </si>
  <si>
    <t>3.5.</t>
  </si>
  <si>
    <t>Организация предоставления дополнительного образования детям.</t>
  </si>
  <si>
    <t>3.4.</t>
  </si>
  <si>
    <t xml:space="preserve">МКУ г.о.Октябрьск
«Управление социального развития Администрации г.о.Октябрьск»/МБУ "Музей Октябрьск на Волге"
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</si>
  <si>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 Октябрьск</t>
  </si>
  <si>
    <t>3.3.</t>
  </si>
  <si>
    <t xml:space="preserve">МКУ г.о.Октябрьск
«Управление социального развития Администрации г.о.Октябрьск»/МБУ г.о.Октябрьск "Централизованная библиотечная система"
</t>
  </si>
  <si>
    <t>Организация библиотечного обслуживания населения</t>
  </si>
  <si>
    <t>3.2.</t>
  </si>
  <si>
    <t xml:space="preserve">МКУ г.о.Октябрьск
«Управление социального развития Администрации г.о.Октябрьск»/МБУ г.о.Октябрьск "ДК "Железнодорожник", МБУ г.о.Октябрьск "ДК "Волга", МБУ г.о.Октябрьск "ДК "Первомайский", МБУ г.о.Октябрьск "ДК "Костычевский", МБУ "КДК "Октябрьский"
</t>
  </si>
  <si>
    <t>Создание условий для организации досуга и обеспечения жителей городского округа услугами организаций культуры,                                     в том числе: оплата кредиторской задолженности прошлых периодов</t>
  </si>
  <si>
    <t>3.1.</t>
  </si>
  <si>
    <t>3. Организация деятельности учреждений культуры и искусства</t>
  </si>
  <si>
    <t xml:space="preserve">МКУ г.о.Октябрьск
«Управление социального развития Администрации г.о.Октябрьск»/ МБУ "ЦБС г.о.Октябрьск" 
</t>
  </si>
  <si>
    <t>Организация  и проведение мероприятий, направленных на развитие и поддержку чтения</t>
  </si>
  <si>
    <t>2.1.7.</t>
  </si>
  <si>
    <t>Бюджет г.о.Октябрьск Самарской области (средства населения (физических и (или) юридических лиц)</t>
  </si>
  <si>
    <t xml:space="preserve">МКУ г.о.Октябрьск
«Управление социального развития Администрации г.о.Октябрьск»/МБУ г.о.Октябрьск "ДК "Железнодорожник", МБУ г.о.Октябрьск "Дом молодежных организаций", МБУ "КДК "Октябрьский", МБУ ДО "ДШИ № 1, МБУ ДО ДШИ № 2, МБУ "ЦБС г.о.Октябрьск", МБУ "Музей Октябрьск-на-Волге"
</t>
  </si>
  <si>
    <t xml:space="preserve">Бюджет г.о.Октябрьск Самарской области  </t>
  </si>
  <si>
    <t xml:space="preserve">Организация и проведение I открытого городского детского мультикультурного фестиваля "Детство на Волге" городского округа Октябрьск Самарской области в том числе:                                                                             </t>
  </si>
  <si>
    <t>2.1.6.</t>
  </si>
  <si>
    <t xml:space="preserve">Организация и проведение фестиваля жителей "Соседи! Будем!  Дружить!" - проведение регулярных мероприятий, внедрение интерактивных форм работы на территории дворов мноквартирных домов в городском округе Октябрьск,  в том числе:                                                                             </t>
  </si>
  <si>
    <t>2.1.5.</t>
  </si>
  <si>
    <t>ГРБС- Администрация городского округа Октябрьск Самарской области, РБС-  МКУ «Управление по вопросам семьи г.о. Октябрьск»</t>
  </si>
  <si>
    <t>Организация  и проведение праздничного мероприятия, посвященного Всероссийскому празднику «День семьи, любви и верности»</t>
  </si>
  <si>
    <t>2.1.4.</t>
  </si>
  <si>
    <t>Организация  и проведение праздничного мероприятия, посвященного Дню матери</t>
  </si>
  <si>
    <t>2.1.3.</t>
  </si>
  <si>
    <t>Организация  и проведение праздничного мероприятия, посвященного Дню семьи</t>
  </si>
  <si>
    <t>2.1.2.</t>
  </si>
  <si>
    <t>Организация и проведение праздничных мероприятий учреждениями культуры</t>
  </si>
  <si>
    <t>2.1.1.</t>
  </si>
  <si>
    <t>Организация и проведение праздничных мероприятий на территории городского округа Октябрьск Самарской области</t>
  </si>
  <si>
    <t>2.1.</t>
  </si>
  <si>
    <t>2. Сохранение и развитие культурного наследия</t>
  </si>
  <si>
    <t>Капитальный ремонт здания Центральной городской детской библиотеки им.Макаренко г.о.Октябрьск (в рамках государственной программы "Поддержка инициатив населения муниципальных образований в Самарской области" на 2017-2025 годы) *</t>
  </si>
  <si>
    <t>1.8.</t>
  </si>
  <si>
    <t xml:space="preserve">Проведение проверки достоверности и определения сметной стоимости капитального ремонта здания библиотеки им.А.С.Пушкина - филиала № 1 МБУ "ЦБС г.о.Октябрьск" </t>
  </si>
  <si>
    <t>1.7.</t>
  </si>
  <si>
    <t xml:space="preserve">Повышение квалификации и переподготовка кадров </t>
  </si>
  <si>
    <t>1.6.</t>
  </si>
  <si>
    <t xml:space="preserve">МКУ г.о.Октябрьск
«Управление социального развития Администрации г.о.Октябрьск»/МБУ "ЦБС г.о.Октябрьск"
</t>
  </si>
  <si>
    <t>Получение доступа к электронным базам данных муниципальными библиотеками</t>
  </si>
  <si>
    <t>1.5.5.</t>
  </si>
  <si>
    <t xml:space="preserve">МКУ г.о.Октябрьск "Комитет по архитектуре, строительству и транспорту Администрации г.о.Октябрьск"
</t>
  </si>
  <si>
    <t>2018-2019</t>
  </si>
  <si>
    <t>Капитальный ремонт здания МБУ г.о.Октябрьск "Культурно-досуговый комплекс "Октябрьский" (здание, расположенное по адресу: Самарская область, г.Октябрьск, ул.Мира, д.94А )</t>
  </si>
  <si>
    <t>1.5.4.</t>
  </si>
  <si>
    <t>Капитальный ремонт здания библиотеки им.А.С.Пушкина - филиала № 1 МБУ "Центральная библитечная система городского округа Октябрьск" в том числе:</t>
  </si>
  <si>
    <t>1.5.3.</t>
  </si>
  <si>
    <t>Оснащение сценических площадок  культурно-досуговых учреждений современным световым и музыкальным оборудованием.</t>
  </si>
  <si>
    <t>1.5.2.</t>
  </si>
  <si>
    <t>Приобретение музыкальных инструментов для учреждений культуры и  искусства</t>
  </si>
  <si>
    <t>1.5.1.</t>
  </si>
  <si>
    <t xml:space="preserve">МКУ г.о.Октябрьск
«Управление социального развития Администрации г.о.Октябрьск»
</t>
  </si>
  <si>
    <t>Укрепление и развитие материально-технической базы, информатизация учреждений культуры, обновление и модернизация специального оборудования;</t>
  </si>
  <si>
    <t>1.5.</t>
  </si>
  <si>
    <t>Поддержка молодых дарований в сфере культуры и искусства. (Целевая поддержка одаренных учащихся муниципальных образовательных учреждений дополнительного образования детей (присуждение и выплата адресных стипендий)</t>
  </si>
  <si>
    <t>1.4.</t>
  </si>
  <si>
    <t>Поддержка и развитие профессионального искусства:       создание новых концертных программ и театральных постановок муниципальных творческих коллективов(Губернский фестиваль, сольные концерты, 65-летие города Октябрьск, 170-летие Самарской губернии и т.п.)</t>
  </si>
  <si>
    <t>1.3.</t>
  </si>
  <si>
    <t xml:space="preserve">МКУ г.о.Октябрьск
«Управление социального развития Администрации г.о.Октябрьск»/МБУ "ЦБС г.о.Октябрьск"
</t>
  </si>
  <si>
    <t>Мероприятия по модернизации библиотечного пространства "Город в библиотеке"</t>
  </si>
  <si>
    <t>1.2.</t>
  </si>
  <si>
    <t>2019-2022</t>
  </si>
  <si>
    <t>Организация качественного и своевременного библиотечного и информационного обслуживания населения, комплектование и обеспечение сохранности, и увеличение совокупно библиотечных фондов (в рамках государственной программы "Поддержка инициатив населения муниципальных образований в Самарской области" на 2017-2025 годы) *</t>
  </si>
  <si>
    <t>1.1.</t>
  </si>
  <si>
    <t>1.Сохранение  культурного  потенциала  и многообразия      культурной     жизни городского округа и создание    условий для   качественного предоставления услуг по организации полноценного культурно-просветительского досуга населению городского  округа.</t>
  </si>
  <si>
    <t>Исполнитель-главный распорядитель бюджетных средств</t>
  </si>
  <si>
    <t>Источники финансирования</t>
  </si>
  <si>
    <t>Всего:</t>
  </si>
  <si>
    <t>Планируемый объём финансирования по годам тыс. руб.</t>
  </si>
  <si>
    <t>Срок исполнения</t>
  </si>
  <si>
    <t>Наименование мероприятия</t>
  </si>
  <si>
    <t>№ п/п</t>
  </si>
  <si>
    <t>на 2018-2022 годы</t>
  </si>
  <si>
    <t>"Развитие культуры и искусства в городском округе Октябрьск Самарской области"</t>
  </si>
  <si>
    <t>Перечень мероприятий по реализации муниципальной программы городского округа Октябрьск</t>
  </si>
  <si>
    <t>на 2018-2022 г.г.</t>
  </si>
  <si>
    <t>«Развитие культуры и искусства</t>
  </si>
  <si>
    <t>ПРИЛОЖЕНИЕ 1</t>
  </si>
  <si>
    <t xml:space="preserve">                                   в городском округе Октябрьск Самарской области»</t>
  </si>
  <si>
    <t>к муниципальной  программе</t>
  </si>
  <si>
    <t xml:space="preserve">                      к постановлению Администрации 
                    городского округа Октябрьск Самарской области 
                    от ____________20____г. № _____
                                                                                                                                                      </t>
  </si>
  <si>
    <t>Приложение 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</si>
</sst>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164" fontId="2" fillId="0" borderId="0" xfId="0" applyNumberFormat="1" applyFont="1" applyBorder="1" applyAlignment="1">
      <alignment vertical="top"/>
    </xf>
    <xf numFmtId="4" fontId="0" fillId="0" borderId="0" xfId="0" applyNumberFormat="1"/>
    <xf numFmtId="0" fontId="2" fillId="0" borderId="0" xfId="0" applyFont="1" applyBorder="1"/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vertical="top"/>
    </xf>
    <xf numFmtId="0" fontId="4" fillId="0" borderId="1" xfId="0" applyFont="1" applyBorder="1"/>
    <xf numFmtId="4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164" fontId="7" fillId="2" borderId="1" xfId="0" applyNumberFormat="1" applyFont="1" applyFill="1" applyBorder="1" applyAlignment="1">
      <alignment vertical="top"/>
    </xf>
    <xf numFmtId="0" fontId="9" fillId="0" borderId="1" xfId="0" applyFont="1" applyBorder="1"/>
    <xf numFmtId="0" fontId="7" fillId="0" borderId="1" xfId="0" applyFont="1" applyBorder="1"/>
    <xf numFmtId="0" fontId="4" fillId="0" borderId="0" xfId="0" applyFont="1" applyBorder="1"/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8" fillId="0" borderId="0" xfId="0" applyFont="1" applyBorder="1"/>
    <xf numFmtId="0" fontId="10" fillId="0" borderId="0" xfId="0" applyFont="1"/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77"/>
  <sheetViews>
    <sheetView tabSelected="1" topLeftCell="A61" workbookViewId="0">
      <selection activeCell="R5" sqref="R5"/>
    </sheetView>
  </sheetViews>
  <sheetFormatPr defaultRowHeight="15"/>
  <cols>
    <col min="1" max="1" width="6.5703125" customWidth="1"/>
    <col min="5" max="5" width="7.140625" customWidth="1"/>
    <col min="7" max="7" width="2.5703125" hidden="1" customWidth="1"/>
    <col min="8" max="10" width="10.85546875" bestFit="1" customWidth="1"/>
    <col min="11" max="11" width="14.5703125" bestFit="1" customWidth="1"/>
    <col min="12" max="13" width="11" customWidth="1"/>
    <col min="14" max="14" width="14.5703125" customWidth="1"/>
    <col min="15" max="15" width="16.5703125" customWidth="1"/>
    <col min="18" max="18" width="11.140625" bestFit="1" customWidth="1"/>
    <col min="19" max="19" width="9.7109375" bestFit="1" customWidth="1"/>
  </cols>
  <sheetData>
    <row r="4" spans="1:1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42"/>
      <c r="L4" s="42"/>
      <c r="M4" s="46" t="s">
        <v>96</v>
      </c>
      <c r="N4" s="46"/>
      <c r="O4" s="42"/>
    </row>
    <row r="5" spans="1:15" ht="58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47" t="s">
        <v>95</v>
      </c>
      <c r="L5" s="47"/>
      <c r="M5" s="47"/>
      <c r="N5" s="47"/>
      <c r="O5" s="47"/>
    </row>
    <row r="6" spans="1:15" ht="17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66" t="s">
        <v>92</v>
      </c>
      <c r="N6" s="66"/>
      <c r="O6" s="10"/>
    </row>
    <row r="7" spans="1:15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66" t="s">
        <v>94</v>
      </c>
      <c r="M7" s="66"/>
      <c r="N7" s="66"/>
      <c r="O7" s="66"/>
    </row>
    <row r="8" spans="1: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66" t="s">
        <v>91</v>
      </c>
      <c r="M8" s="66"/>
      <c r="N8" s="66"/>
      <c r="O8" s="66"/>
    </row>
    <row r="9" spans="1:15">
      <c r="A9" s="10"/>
      <c r="B9" s="10"/>
      <c r="C9" s="10"/>
      <c r="D9" s="10"/>
      <c r="E9" s="10"/>
      <c r="F9" s="10"/>
      <c r="G9" s="10"/>
      <c r="H9" s="10"/>
      <c r="I9" s="10"/>
      <c r="J9" s="10"/>
      <c r="K9" s="66" t="s">
        <v>93</v>
      </c>
      <c r="L9" s="66"/>
      <c r="M9" s="66"/>
      <c r="N9" s="66"/>
      <c r="O9" s="66"/>
    </row>
    <row r="10" spans="1: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66" t="s">
        <v>90</v>
      </c>
      <c r="N10" s="66"/>
      <c r="O10" s="10"/>
    </row>
    <row r="11" spans="1: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9"/>
      <c r="N11" s="9"/>
      <c r="O11" s="10"/>
    </row>
    <row r="12" spans="1:15">
      <c r="A12" s="10"/>
      <c r="B12" s="10"/>
      <c r="C12" s="62" t="s">
        <v>89</v>
      </c>
      <c r="D12" s="62"/>
      <c r="E12" s="62"/>
      <c r="F12" s="62"/>
      <c r="G12" s="62"/>
      <c r="H12" s="62"/>
      <c r="I12" s="62"/>
      <c r="J12" s="62"/>
      <c r="K12" s="62"/>
      <c r="L12" s="62"/>
      <c r="M12" s="12"/>
      <c r="N12" s="9"/>
      <c r="O12" s="10"/>
    </row>
    <row r="13" spans="1:15">
      <c r="A13" s="10"/>
      <c r="B13" s="10"/>
      <c r="C13" s="62" t="s">
        <v>88</v>
      </c>
      <c r="D13" s="62"/>
      <c r="E13" s="62"/>
      <c r="F13" s="62"/>
      <c r="G13" s="62"/>
      <c r="H13" s="62"/>
      <c r="I13" s="62"/>
      <c r="J13" s="62"/>
      <c r="K13" s="62"/>
      <c r="L13" s="62"/>
      <c r="M13" s="12"/>
      <c r="N13" s="9"/>
      <c r="O13" s="10"/>
    </row>
    <row r="14" spans="1:15">
      <c r="A14" s="10"/>
      <c r="B14" s="10"/>
      <c r="C14" s="62" t="s">
        <v>87</v>
      </c>
      <c r="D14" s="62"/>
      <c r="E14" s="62"/>
      <c r="F14" s="62"/>
      <c r="G14" s="62"/>
      <c r="H14" s="62"/>
      <c r="I14" s="62"/>
      <c r="J14" s="62"/>
      <c r="K14" s="62"/>
      <c r="L14" s="62"/>
      <c r="M14" s="12"/>
      <c r="N14" s="9"/>
      <c r="O14" s="10"/>
    </row>
    <row r="15" spans="1:15">
      <c r="A15" s="10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10"/>
    </row>
    <row r="16" spans="1: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63.75">
      <c r="A17" s="68" t="s">
        <v>86</v>
      </c>
      <c r="B17" s="68" t="s">
        <v>85</v>
      </c>
      <c r="C17" s="68"/>
      <c r="D17" s="68"/>
      <c r="E17" s="68"/>
      <c r="F17" s="68" t="s">
        <v>84</v>
      </c>
      <c r="G17" s="68"/>
      <c r="H17" s="69" t="s">
        <v>83</v>
      </c>
      <c r="I17" s="69"/>
      <c r="J17" s="69"/>
      <c r="K17" s="69"/>
      <c r="L17" s="69"/>
      <c r="M17" s="60" t="s">
        <v>82</v>
      </c>
      <c r="N17" s="13" t="s">
        <v>81</v>
      </c>
      <c r="O17" s="13" t="s">
        <v>80</v>
      </c>
    </row>
    <row r="18" spans="1:15">
      <c r="A18" s="68"/>
      <c r="B18" s="68"/>
      <c r="C18" s="68"/>
      <c r="D18" s="68"/>
      <c r="E18" s="68"/>
      <c r="F18" s="68"/>
      <c r="G18" s="68"/>
      <c r="H18" s="13">
        <v>2018</v>
      </c>
      <c r="I18" s="13">
        <v>2019</v>
      </c>
      <c r="J18" s="13">
        <v>2020</v>
      </c>
      <c r="K18" s="13">
        <v>2021</v>
      </c>
      <c r="L18" s="13">
        <v>2022</v>
      </c>
      <c r="M18" s="61"/>
      <c r="N18" s="13"/>
      <c r="O18" s="13"/>
    </row>
    <row r="19" spans="1:15" ht="26.25" customHeight="1">
      <c r="A19" s="63" t="s">
        <v>79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</row>
    <row r="20" spans="1:15" ht="121.5" customHeight="1">
      <c r="A20" s="14" t="s">
        <v>78</v>
      </c>
      <c r="B20" s="48" t="s">
        <v>77</v>
      </c>
      <c r="C20" s="49"/>
      <c r="D20" s="49"/>
      <c r="E20" s="50"/>
      <c r="F20" s="15" t="s">
        <v>76</v>
      </c>
      <c r="G20" s="15"/>
      <c r="H20" s="16">
        <v>0</v>
      </c>
      <c r="I20" s="16">
        <v>246</v>
      </c>
      <c r="J20" s="16">
        <v>750</v>
      </c>
      <c r="K20" s="16">
        <v>750</v>
      </c>
      <c r="L20" s="16">
        <v>750</v>
      </c>
      <c r="M20" s="16">
        <f>SUM(H20:L20)</f>
        <v>2496</v>
      </c>
      <c r="N20" s="15" t="s">
        <v>6</v>
      </c>
      <c r="O20" s="15" t="s">
        <v>73</v>
      </c>
    </row>
    <row r="21" spans="1:15" ht="96" customHeight="1">
      <c r="A21" s="14" t="s">
        <v>75</v>
      </c>
      <c r="B21" s="48" t="s">
        <v>74</v>
      </c>
      <c r="C21" s="49"/>
      <c r="D21" s="49"/>
      <c r="E21" s="50"/>
      <c r="F21" s="15">
        <v>2022</v>
      </c>
      <c r="G21" s="15"/>
      <c r="H21" s="16">
        <v>0</v>
      </c>
      <c r="I21" s="16">
        <v>0</v>
      </c>
      <c r="J21" s="16">
        <v>0</v>
      </c>
      <c r="K21" s="16">
        <v>0</v>
      </c>
      <c r="L21" s="16">
        <v>100</v>
      </c>
      <c r="M21" s="16">
        <f>SUM(H21:L21)</f>
        <v>100</v>
      </c>
      <c r="N21" s="15" t="s">
        <v>6</v>
      </c>
      <c r="O21" s="15" t="s">
        <v>73</v>
      </c>
    </row>
    <row r="22" spans="1:15" ht="102.75" customHeight="1">
      <c r="A22" s="14" t="s">
        <v>72</v>
      </c>
      <c r="B22" s="48" t="s">
        <v>71</v>
      </c>
      <c r="C22" s="49"/>
      <c r="D22" s="49"/>
      <c r="E22" s="50"/>
      <c r="F22" s="15">
        <v>2022</v>
      </c>
      <c r="G22" s="15"/>
      <c r="H22" s="16">
        <v>0</v>
      </c>
      <c r="I22" s="16">
        <v>0</v>
      </c>
      <c r="J22" s="16">
        <v>0</v>
      </c>
      <c r="K22" s="16">
        <v>0</v>
      </c>
      <c r="L22" s="16">
        <v>300</v>
      </c>
      <c r="M22" s="16">
        <f>SUM(H22:L22)</f>
        <v>300</v>
      </c>
      <c r="N22" s="15" t="s">
        <v>6</v>
      </c>
      <c r="O22" s="15" t="s">
        <v>10</v>
      </c>
    </row>
    <row r="23" spans="1:15" ht="101.25" customHeight="1">
      <c r="A23" s="14" t="s">
        <v>70</v>
      </c>
      <c r="B23" s="48" t="s">
        <v>69</v>
      </c>
      <c r="C23" s="49"/>
      <c r="D23" s="49"/>
      <c r="E23" s="50"/>
      <c r="F23" s="15">
        <v>2022</v>
      </c>
      <c r="G23" s="15"/>
      <c r="H23" s="16">
        <v>0</v>
      </c>
      <c r="I23" s="16">
        <v>0</v>
      </c>
      <c r="J23" s="16">
        <v>0</v>
      </c>
      <c r="K23" s="16">
        <v>0</v>
      </c>
      <c r="L23" s="16">
        <v>20</v>
      </c>
      <c r="M23" s="16">
        <f>SUM(H23:L23)</f>
        <v>20</v>
      </c>
      <c r="N23" s="15" t="s">
        <v>6</v>
      </c>
      <c r="O23" s="15" t="s">
        <v>5</v>
      </c>
    </row>
    <row r="24" spans="1:15" ht="78" customHeight="1">
      <c r="A24" s="14" t="s">
        <v>68</v>
      </c>
      <c r="B24" s="48" t="s">
        <v>67</v>
      </c>
      <c r="C24" s="49"/>
      <c r="D24" s="49"/>
      <c r="E24" s="50"/>
      <c r="F24" s="15" t="s">
        <v>7</v>
      </c>
      <c r="G24" s="15"/>
      <c r="H24" s="16">
        <f>H25+H26+H31+H27</f>
        <v>22844.2</v>
      </c>
      <c r="I24" s="16">
        <f>I25+I26+I31+I27</f>
        <v>69599.789999999994</v>
      </c>
      <c r="J24" s="16">
        <f>J25+J26+J31+J27</f>
        <v>0</v>
      </c>
      <c r="K24" s="16">
        <f>K25+K26+K31+K27</f>
        <v>0</v>
      </c>
      <c r="L24" s="16">
        <f>L25+L26+L31+L27</f>
        <v>300</v>
      </c>
      <c r="M24" s="16">
        <f>M25+M26+M31+M27+M34</f>
        <v>93093.989999999991</v>
      </c>
      <c r="N24" s="15" t="s">
        <v>6</v>
      </c>
      <c r="O24" s="15" t="s">
        <v>66</v>
      </c>
    </row>
    <row r="25" spans="1:15" ht="99" customHeight="1">
      <c r="A25" s="14" t="s">
        <v>65</v>
      </c>
      <c r="B25" s="48" t="s">
        <v>64</v>
      </c>
      <c r="C25" s="49"/>
      <c r="D25" s="49"/>
      <c r="E25" s="50"/>
      <c r="F25" s="15">
        <v>2022</v>
      </c>
      <c r="G25" s="17"/>
      <c r="H25" s="16">
        <v>0</v>
      </c>
      <c r="I25" s="16">
        <v>0</v>
      </c>
      <c r="J25" s="18">
        <v>0</v>
      </c>
      <c r="K25" s="18">
        <v>0</v>
      </c>
      <c r="L25" s="18">
        <v>100</v>
      </c>
      <c r="M25" s="16">
        <f t="shared" ref="M25:M37" si="0">SUM(H25:L25)</f>
        <v>100</v>
      </c>
      <c r="N25" s="15" t="s">
        <v>6</v>
      </c>
      <c r="O25" s="15" t="s">
        <v>5</v>
      </c>
    </row>
    <row r="26" spans="1:15" ht="234" customHeight="1">
      <c r="A26" s="14" t="s">
        <v>63</v>
      </c>
      <c r="B26" s="48" t="s">
        <v>62</v>
      </c>
      <c r="C26" s="49"/>
      <c r="D26" s="49"/>
      <c r="E26" s="50"/>
      <c r="F26" s="15">
        <v>2022</v>
      </c>
      <c r="G26" s="17"/>
      <c r="H26" s="16">
        <v>0</v>
      </c>
      <c r="I26" s="16">
        <v>0</v>
      </c>
      <c r="J26" s="18">
        <v>0</v>
      </c>
      <c r="K26" s="18">
        <v>0</v>
      </c>
      <c r="L26" s="18">
        <v>200</v>
      </c>
      <c r="M26" s="16">
        <f t="shared" si="0"/>
        <v>200</v>
      </c>
      <c r="N26" s="15" t="s">
        <v>6</v>
      </c>
      <c r="O26" s="15" t="s">
        <v>21</v>
      </c>
    </row>
    <row r="27" spans="1:15" ht="35.25" customHeight="1">
      <c r="A27" s="19" t="s">
        <v>61</v>
      </c>
      <c r="B27" s="51" t="s">
        <v>60</v>
      </c>
      <c r="C27" s="52"/>
      <c r="D27" s="52"/>
      <c r="E27" s="53"/>
      <c r="F27" s="43">
        <v>2018</v>
      </c>
      <c r="G27" s="17"/>
      <c r="H27" s="16">
        <f>SUM(H28:H30)</f>
        <v>3665</v>
      </c>
      <c r="I27" s="16">
        <v>0</v>
      </c>
      <c r="J27" s="18">
        <v>0</v>
      </c>
      <c r="K27" s="18">
        <v>0</v>
      </c>
      <c r="L27" s="18">
        <v>0</v>
      </c>
      <c r="M27" s="16">
        <f t="shared" si="0"/>
        <v>3665</v>
      </c>
      <c r="N27" s="15"/>
      <c r="O27" s="43" t="s">
        <v>56</v>
      </c>
    </row>
    <row r="28" spans="1:15" ht="36">
      <c r="A28" s="21"/>
      <c r="B28" s="54"/>
      <c r="C28" s="55"/>
      <c r="D28" s="55"/>
      <c r="E28" s="56"/>
      <c r="F28" s="44"/>
      <c r="G28" s="17"/>
      <c r="H28" s="16">
        <v>2000</v>
      </c>
      <c r="I28" s="16">
        <v>0</v>
      </c>
      <c r="J28" s="18">
        <v>0</v>
      </c>
      <c r="K28" s="18">
        <v>0</v>
      </c>
      <c r="L28" s="18">
        <v>0</v>
      </c>
      <c r="M28" s="16">
        <f t="shared" si="0"/>
        <v>2000</v>
      </c>
      <c r="N28" s="15" t="s">
        <v>1</v>
      </c>
      <c r="O28" s="44"/>
    </row>
    <row r="29" spans="1:15" ht="48">
      <c r="A29" s="21"/>
      <c r="B29" s="54"/>
      <c r="C29" s="55"/>
      <c r="D29" s="55"/>
      <c r="E29" s="56"/>
      <c r="F29" s="44"/>
      <c r="G29" s="17"/>
      <c r="H29" s="16">
        <v>1319.4</v>
      </c>
      <c r="I29" s="16">
        <v>0</v>
      </c>
      <c r="J29" s="18">
        <v>0</v>
      </c>
      <c r="K29" s="18">
        <v>0</v>
      </c>
      <c r="L29" s="18">
        <v>0</v>
      </c>
      <c r="M29" s="16">
        <f t="shared" si="0"/>
        <v>1319.4</v>
      </c>
      <c r="N29" s="15" t="s">
        <v>6</v>
      </c>
      <c r="O29" s="44"/>
    </row>
    <row r="30" spans="1:15" ht="111" customHeight="1">
      <c r="A30" s="23"/>
      <c r="B30" s="57"/>
      <c r="C30" s="58"/>
      <c r="D30" s="58"/>
      <c r="E30" s="59"/>
      <c r="F30" s="45"/>
      <c r="G30" s="17"/>
      <c r="H30" s="16">
        <v>345.6</v>
      </c>
      <c r="I30" s="16">
        <v>0</v>
      </c>
      <c r="J30" s="18">
        <v>0</v>
      </c>
      <c r="K30" s="18">
        <v>0</v>
      </c>
      <c r="L30" s="18">
        <v>0</v>
      </c>
      <c r="M30" s="16">
        <f t="shared" si="0"/>
        <v>345.6</v>
      </c>
      <c r="N30" s="15" t="s">
        <v>28</v>
      </c>
      <c r="O30" s="45"/>
    </row>
    <row r="31" spans="1:15" ht="101.25" customHeight="1">
      <c r="A31" s="19" t="s">
        <v>59</v>
      </c>
      <c r="B31" s="51" t="s">
        <v>58</v>
      </c>
      <c r="C31" s="52"/>
      <c r="D31" s="52"/>
      <c r="E31" s="53"/>
      <c r="F31" s="43" t="s">
        <v>57</v>
      </c>
      <c r="G31" s="17"/>
      <c r="H31" s="16">
        <f>SUM(H32:H33)</f>
        <v>19179.2</v>
      </c>
      <c r="I31" s="16">
        <f>SUM(I32:I33)</f>
        <v>69599.789999999994</v>
      </c>
      <c r="J31" s="18">
        <v>0</v>
      </c>
      <c r="K31" s="18">
        <v>0</v>
      </c>
      <c r="L31" s="18">
        <v>0</v>
      </c>
      <c r="M31" s="16">
        <f t="shared" si="0"/>
        <v>88778.989999999991</v>
      </c>
      <c r="N31" s="15"/>
      <c r="O31" s="20" t="s">
        <v>56</v>
      </c>
    </row>
    <row r="32" spans="1:15" ht="48.75" customHeight="1">
      <c r="A32" s="24"/>
      <c r="B32" s="54"/>
      <c r="C32" s="55"/>
      <c r="D32" s="55"/>
      <c r="E32" s="56"/>
      <c r="F32" s="44"/>
      <c r="G32" s="17"/>
      <c r="H32" s="16">
        <v>18220</v>
      </c>
      <c r="I32" s="16">
        <v>66119.789999999994</v>
      </c>
      <c r="J32" s="18">
        <v>0</v>
      </c>
      <c r="K32" s="18">
        <v>0</v>
      </c>
      <c r="L32" s="18">
        <v>0</v>
      </c>
      <c r="M32" s="16">
        <f t="shared" si="0"/>
        <v>84339.79</v>
      </c>
      <c r="N32" s="15" t="s">
        <v>1</v>
      </c>
      <c r="O32" s="22"/>
    </row>
    <row r="33" spans="1:20" ht="48">
      <c r="A33" s="21"/>
      <c r="B33" s="54"/>
      <c r="C33" s="55"/>
      <c r="D33" s="55"/>
      <c r="E33" s="56"/>
      <c r="F33" s="44"/>
      <c r="G33" s="17"/>
      <c r="H33" s="16">
        <v>959.2</v>
      </c>
      <c r="I33" s="16">
        <v>3480</v>
      </c>
      <c r="J33" s="18">
        <v>0</v>
      </c>
      <c r="K33" s="18">
        <v>0</v>
      </c>
      <c r="L33" s="18">
        <v>0</v>
      </c>
      <c r="M33" s="16">
        <f t="shared" si="0"/>
        <v>4439.2</v>
      </c>
      <c r="N33" s="15" t="s">
        <v>6</v>
      </c>
      <c r="O33" s="22"/>
    </row>
    <row r="34" spans="1:20" ht="108" customHeight="1">
      <c r="A34" s="14" t="s">
        <v>55</v>
      </c>
      <c r="B34" s="48" t="s">
        <v>54</v>
      </c>
      <c r="C34" s="49"/>
      <c r="D34" s="49"/>
      <c r="E34" s="50"/>
      <c r="F34" s="15">
        <v>2022</v>
      </c>
      <c r="G34" s="15"/>
      <c r="H34" s="16">
        <v>0</v>
      </c>
      <c r="I34" s="16">
        <v>0</v>
      </c>
      <c r="J34" s="16">
        <v>0</v>
      </c>
      <c r="K34" s="16">
        <v>0</v>
      </c>
      <c r="L34" s="16">
        <v>350</v>
      </c>
      <c r="M34" s="16">
        <f t="shared" si="0"/>
        <v>350</v>
      </c>
      <c r="N34" s="15" t="s">
        <v>6</v>
      </c>
      <c r="O34" s="15" t="s">
        <v>53</v>
      </c>
      <c r="Q34" s="2"/>
      <c r="R34" s="8"/>
      <c r="S34" s="8"/>
      <c r="T34" s="2"/>
    </row>
    <row r="35" spans="1:20" ht="108" customHeight="1">
      <c r="A35" s="14" t="s">
        <v>52</v>
      </c>
      <c r="B35" s="48" t="s">
        <v>51</v>
      </c>
      <c r="C35" s="49"/>
      <c r="D35" s="49"/>
      <c r="E35" s="50"/>
      <c r="F35" s="15">
        <v>2022</v>
      </c>
      <c r="G35" s="15"/>
      <c r="H35" s="16">
        <v>0</v>
      </c>
      <c r="I35" s="16">
        <v>0</v>
      </c>
      <c r="J35" s="16">
        <v>0</v>
      </c>
      <c r="K35" s="16">
        <v>0</v>
      </c>
      <c r="L35" s="16">
        <v>80</v>
      </c>
      <c r="M35" s="16">
        <f t="shared" si="0"/>
        <v>80</v>
      </c>
      <c r="N35" s="15" t="s">
        <v>6</v>
      </c>
      <c r="O35" s="15" t="s">
        <v>10</v>
      </c>
      <c r="Q35" s="2"/>
      <c r="R35" s="8"/>
      <c r="S35" s="8"/>
      <c r="T35" s="2"/>
    </row>
    <row r="36" spans="1:20" ht="109.5" customHeight="1">
      <c r="A36" s="14" t="s">
        <v>50</v>
      </c>
      <c r="B36" s="48" t="s">
        <v>49</v>
      </c>
      <c r="C36" s="49"/>
      <c r="D36" s="49"/>
      <c r="E36" s="50"/>
      <c r="F36" s="15">
        <v>2018</v>
      </c>
      <c r="G36" s="15"/>
      <c r="H36" s="16">
        <v>29.3</v>
      </c>
      <c r="I36" s="16">
        <v>0</v>
      </c>
      <c r="J36" s="16">
        <v>0</v>
      </c>
      <c r="K36" s="16">
        <v>0</v>
      </c>
      <c r="L36" s="16">
        <v>0</v>
      </c>
      <c r="M36" s="16">
        <f t="shared" si="0"/>
        <v>29.3</v>
      </c>
      <c r="N36" s="15" t="s">
        <v>6</v>
      </c>
      <c r="O36" s="15" t="s">
        <v>25</v>
      </c>
      <c r="T36" s="2"/>
    </row>
    <row r="37" spans="1:20" ht="109.5" customHeight="1">
      <c r="A37" s="14" t="s">
        <v>48</v>
      </c>
      <c r="B37" s="48" t="s">
        <v>47</v>
      </c>
      <c r="C37" s="49"/>
      <c r="D37" s="49"/>
      <c r="E37" s="50"/>
      <c r="F37" s="15">
        <v>2021</v>
      </c>
      <c r="G37" s="15"/>
      <c r="H37" s="16">
        <v>0</v>
      </c>
      <c r="I37" s="16">
        <v>0</v>
      </c>
      <c r="J37" s="16">
        <v>0</v>
      </c>
      <c r="K37" s="16">
        <v>2031.57</v>
      </c>
      <c r="L37" s="16">
        <v>0</v>
      </c>
      <c r="M37" s="16">
        <f t="shared" si="0"/>
        <v>2031.57</v>
      </c>
      <c r="N37" s="15" t="s">
        <v>6</v>
      </c>
      <c r="O37" s="15" t="s">
        <v>25</v>
      </c>
      <c r="T37" s="2"/>
    </row>
    <row r="38" spans="1:20" ht="40.5" customHeight="1">
      <c r="A38" s="14"/>
      <c r="B38" s="70" t="s">
        <v>4</v>
      </c>
      <c r="C38" s="71"/>
      <c r="D38" s="71"/>
      <c r="E38" s="72"/>
      <c r="F38" s="15"/>
      <c r="G38" s="15"/>
      <c r="H38" s="16">
        <f>H21+H22+H23+H24+H37+H35+H36</f>
        <v>22873.5</v>
      </c>
      <c r="I38" s="16">
        <f>I21+I22+I23+I24+I37+I35+I36</f>
        <v>69599.789999999994</v>
      </c>
      <c r="J38" s="16">
        <f>J21+J22+J23+J24+J37+J35+J36</f>
        <v>0</v>
      </c>
      <c r="K38" s="16">
        <f>K21+K22+K23+K24+K35+K36</f>
        <v>0</v>
      </c>
      <c r="L38" s="16">
        <f>L21+L22+L23+L24+L37+L35+L20+L34+L36</f>
        <v>1900</v>
      </c>
      <c r="M38" s="16">
        <f>M21+M22+M23+M24+M35+750+M36</f>
        <v>94373.29</v>
      </c>
      <c r="N38" s="15"/>
      <c r="O38" s="17"/>
      <c r="T38" s="2"/>
    </row>
    <row r="39" spans="1:20">
      <c r="A39" s="73" t="s">
        <v>46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T39" s="2"/>
    </row>
    <row r="40" spans="1:20" ht="48">
      <c r="A40" s="14" t="s">
        <v>45</v>
      </c>
      <c r="B40" s="48" t="s">
        <v>44</v>
      </c>
      <c r="C40" s="49"/>
      <c r="D40" s="49"/>
      <c r="E40" s="50"/>
      <c r="F40" s="15" t="s">
        <v>7</v>
      </c>
      <c r="G40" s="15"/>
      <c r="H40" s="25">
        <f>H41+H42+H43+H44+H49+H45</f>
        <v>1830.1</v>
      </c>
      <c r="I40" s="25">
        <f>I41+I42+I43+I44+I49+I45</f>
        <v>826.9</v>
      </c>
      <c r="J40" s="25">
        <f>J41+J42+J43+J44+J49+J45</f>
        <v>337.7</v>
      </c>
      <c r="K40" s="25">
        <f>K41+K42+K43+K44+K49+K45</f>
        <v>373.99999999999994</v>
      </c>
      <c r="L40" s="25">
        <f>L41+L42+L43+L44+L49+L45+L53</f>
        <v>1891.1000000000001</v>
      </c>
      <c r="M40" s="25">
        <f>M41+M42+M43+M49+M44+M45+M53</f>
        <v>5259.7999999999993</v>
      </c>
      <c r="N40" s="15" t="s">
        <v>6</v>
      </c>
      <c r="O40" s="15"/>
      <c r="T40" s="2"/>
    </row>
    <row r="41" spans="1:20" ht="105.75" customHeight="1">
      <c r="A41" s="14" t="s">
        <v>43</v>
      </c>
      <c r="B41" s="48" t="s">
        <v>42</v>
      </c>
      <c r="C41" s="49"/>
      <c r="D41" s="49"/>
      <c r="E41" s="50"/>
      <c r="F41" s="15" t="s">
        <v>7</v>
      </c>
      <c r="G41" s="15"/>
      <c r="H41" s="25">
        <v>865</v>
      </c>
      <c r="I41" s="26">
        <v>196.1</v>
      </c>
      <c r="J41" s="26">
        <v>206.9</v>
      </c>
      <c r="K41" s="16">
        <v>243.2</v>
      </c>
      <c r="L41" s="16">
        <v>1660.3</v>
      </c>
      <c r="M41" s="16">
        <f t="shared" ref="M41:M53" si="1">SUM(H41:L41)</f>
        <v>3171.5</v>
      </c>
      <c r="N41" s="15" t="s">
        <v>6</v>
      </c>
      <c r="O41" s="15" t="s">
        <v>10</v>
      </c>
      <c r="T41" s="2"/>
    </row>
    <row r="42" spans="1:20" ht="123" customHeight="1">
      <c r="A42" s="14" t="s">
        <v>41</v>
      </c>
      <c r="B42" s="63" t="s">
        <v>40</v>
      </c>
      <c r="C42" s="76"/>
      <c r="D42" s="76"/>
      <c r="E42" s="77"/>
      <c r="F42" s="15" t="s">
        <v>7</v>
      </c>
      <c r="G42" s="17"/>
      <c r="H42" s="16">
        <v>23.5</v>
      </c>
      <c r="I42" s="16">
        <v>42.4</v>
      </c>
      <c r="J42" s="16">
        <v>42.4</v>
      </c>
      <c r="K42" s="16">
        <v>42.4</v>
      </c>
      <c r="L42" s="16">
        <v>42.4</v>
      </c>
      <c r="M42" s="16">
        <f t="shared" si="1"/>
        <v>193.10000000000002</v>
      </c>
      <c r="N42" s="15" t="s">
        <v>6</v>
      </c>
      <c r="O42" s="13" t="s">
        <v>35</v>
      </c>
      <c r="T42" s="2"/>
    </row>
    <row r="43" spans="1:20" ht="126" customHeight="1">
      <c r="A43" s="14" t="s">
        <v>39</v>
      </c>
      <c r="B43" s="63" t="s">
        <v>38</v>
      </c>
      <c r="C43" s="76"/>
      <c r="D43" s="76"/>
      <c r="E43" s="77"/>
      <c r="F43" s="15" t="s">
        <v>7</v>
      </c>
      <c r="G43" s="17"/>
      <c r="H43" s="16">
        <v>41.6</v>
      </c>
      <c r="I43" s="16">
        <v>42.4</v>
      </c>
      <c r="J43" s="16">
        <v>42.4</v>
      </c>
      <c r="K43" s="16">
        <v>42.4</v>
      </c>
      <c r="L43" s="16">
        <v>42.4</v>
      </c>
      <c r="M43" s="16">
        <f t="shared" si="1"/>
        <v>211.20000000000002</v>
      </c>
      <c r="N43" s="15" t="s">
        <v>6</v>
      </c>
      <c r="O43" s="13" t="s">
        <v>35</v>
      </c>
      <c r="T43" s="2"/>
    </row>
    <row r="44" spans="1:20" ht="127.5" customHeight="1">
      <c r="A44" s="14" t="s">
        <v>37</v>
      </c>
      <c r="B44" s="78" t="s">
        <v>36</v>
      </c>
      <c r="C44" s="79"/>
      <c r="D44" s="79"/>
      <c r="E44" s="80"/>
      <c r="F44" s="15" t="s">
        <v>7</v>
      </c>
      <c r="G44" s="17"/>
      <c r="H44" s="16">
        <v>0</v>
      </c>
      <c r="I44" s="16">
        <v>46</v>
      </c>
      <c r="J44" s="16">
        <v>46</v>
      </c>
      <c r="K44" s="16">
        <v>46</v>
      </c>
      <c r="L44" s="16">
        <v>46</v>
      </c>
      <c r="M44" s="16">
        <f t="shared" si="1"/>
        <v>184</v>
      </c>
      <c r="N44" s="15" t="s">
        <v>6</v>
      </c>
      <c r="O44" s="13" t="s">
        <v>35</v>
      </c>
      <c r="T44" s="2"/>
    </row>
    <row r="45" spans="1:20" ht="48">
      <c r="A45" s="81" t="s">
        <v>34</v>
      </c>
      <c r="B45" s="51" t="s">
        <v>33</v>
      </c>
      <c r="C45" s="52"/>
      <c r="D45" s="52"/>
      <c r="E45" s="53"/>
      <c r="F45" s="43">
        <v>2018</v>
      </c>
      <c r="G45" s="17"/>
      <c r="H45" s="16">
        <f>SUM(H46:H48)</f>
        <v>900</v>
      </c>
      <c r="I45" s="16">
        <v>0</v>
      </c>
      <c r="J45" s="18">
        <v>0</v>
      </c>
      <c r="K45" s="18">
        <v>0</v>
      </c>
      <c r="L45" s="18">
        <v>0</v>
      </c>
      <c r="M45" s="16">
        <f t="shared" si="1"/>
        <v>900</v>
      </c>
      <c r="N45" s="15" t="s">
        <v>30</v>
      </c>
      <c r="O45" s="43" t="s">
        <v>29</v>
      </c>
      <c r="Q45" s="2"/>
      <c r="R45" s="2"/>
      <c r="S45" s="8"/>
    </row>
    <row r="46" spans="1:20" ht="36">
      <c r="A46" s="82"/>
      <c r="B46" s="54"/>
      <c r="C46" s="55"/>
      <c r="D46" s="55"/>
      <c r="E46" s="56"/>
      <c r="F46" s="44"/>
      <c r="G46" s="17"/>
      <c r="H46" s="16">
        <v>573.29999999999995</v>
      </c>
      <c r="I46" s="16">
        <v>0</v>
      </c>
      <c r="J46" s="18">
        <v>0</v>
      </c>
      <c r="K46" s="18">
        <v>0</v>
      </c>
      <c r="L46" s="18">
        <v>0</v>
      </c>
      <c r="M46" s="16">
        <f t="shared" si="1"/>
        <v>573.29999999999995</v>
      </c>
      <c r="N46" s="15" t="s">
        <v>1</v>
      </c>
      <c r="O46" s="44"/>
    </row>
    <row r="47" spans="1:20" ht="51" customHeight="1">
      <c r="A47" s="82"/>
      <c r="B47" s="54"/>
      <c r="C47" s="55"/>
      <c r="D47" s="55"/>
      <c r="E47" s="56"/>
      <c r="F47" s="44"/>
      <c r="G47" s="17"/>
      <c r="H47" s="16">
        <v>90</v>
      </c>
      <c r="I47" s="16">
        <v>0</v>
      </c>
      <c r="J47" s="18">
        <v>0</v>
      </c>
      <c r="K47" s="18">
        <v>0</v>
      </c>
      <c r="L47" s="18">
        <v>0</v>
      </c>
      <c r="M47" s="16">
        <f t="shared" si="1"/>
        <v>90</v>
      </c>
      <c r="N47" s="15" t="s">
        <v>6</v>
      </c>
      <c r="O47" s="44"/>
    </row>
    <row r="48" spans="1:20" ht="129.75" customHeight="1">
      <c r="A48" s="83"/>
      <c r="B48" s="57"/>
      <c r="C48" s="58"/>
      <c r="D48" s="58"/>
      <c r="E48" s="59"/>
      <c r="F48" s="45"/>
      <c r="G48" s="17"/>
      <c r="H48" s="16">
        <v>236.7</v>
      </c>
      <c r="I48" s="16">
        <v>0</v>
      </c>
      <c r="J48" s="18">
        <v>0</v>
      </c>
      <c r="K48" s="18">
        <v>0</v>
      </c>
      <c r="L48" s="18">
        <v>0</v>
      </c>
      <c r="M48" s="16">
        <f t="shared" si="1"/>
        <v>236.7</v>
      </c>
      <c r="N48" s="15" t="s">
        <v>28</v>
      </c>
      <c r="O48" s="45"/>
    </row>
    <row r="49" spans="1:20" ht="48">
      <c r="A49" s="81" t="s">
        <v>32</v>
      </c>
      <c r="B49" s="51" t="s">
        <v>31</v>
      </c>
      <c r="C49" s="52"/>
      <c r="D49" s="52"/>
      <c r="E49" s="53"/>
      <c r="F49" s="43">
        <v>2019</v>
      </c>
      <c r="G49" s="17"/>
      <c r="H49" s="16">
        <f>SUM(H50:H52)</f>
        <v>0</v>
      </c>
      <c r="I49" s="16">
        <f>SUM(I50:I52)</f>
        <v>500</v>
      </c>
      <c r="J49" s="16">
        <f>SUM(J50:J52)</f>
        <v>0</v>
      </c>
      <c r="K49" s="16">
        <f>SUM(K50:K52)</f>
        <v>0</v>
      </c>
      <c r="L49" s="16">
        <f>SUM(L50:L52)</f>
        <v>0</v>
      </c>
      <c r="M49" s="16">
        <f t="shared" si="1"/>
        <v>500</v>
      </c>
      <c r="N49" s="15" t="s">
        <v>30</v>
      </c>
      <c r="O49" s="43" t="s">
        <v>29</v>
      </c>
      <c r="Q49" s="2"/>
      <c r="R49" s="2"/>
      <c r="S49" s="8"/>
    </row>
    <row r="50" spans="1:20" ht="36">
      <c r="A50" s="82"/>
      <c r="B50" s="54"/>
      <c r="C50" s="55"/>
      <c r="D50" s="55"/>
      <c r="E50" s="56"/>
      <c r="F50" s="44"/>
      <c r="G50" s="17"/>
      <c r="H50" s="16">
        <v>0</v>
      </c>
      <c r="I50" s="16">
        <v>0</v>
      </c>
      <c r="J50" s="18">
        <v>0</v>
      </c>
      <c r="K50" s="18">
        <v>0</v>
      </c>
      <c r="L50" s="18">
        <v>0</v>
      </c>
      <c r="M50" s="16">
        <f t="shared" si="1"/>
        <v>0</v>
      </c>
      <c r="N50" s="15" t="s">
        <v>1</v>
      </c>
      <c r="O50" s="44"/>
    </row>
    <row r="51" spans="1:20" ht="37.5" customHeight="1">
      <c r="A51" s="82"/>
      <c r="B51" s="54"/>
      <c r="C51" s="55"/>
      <c r="D51" s="55"/>
      <c r="E51" s="56"/>
      <c r="F51" s="44"/>
      <c r="G51" s="17"/>
      <c r="H51" s="16">
        <v>0</v>
      </c>
      <c r="I51" s="16">
        <v>500</v>
      </c>
      <c r="J51" s="18">
        <v>0</v>
      </c>
      <c r="K51" s="18">
        <v>0</v>
      </c>
      <c r="L51" s="18">
        <v>0</v>
      </c>
      <c r="M51" s="16">
        <f t="shared" si="1"/>
        <v>500</v>
      </c>
      <c r="N51" s="15" t="s">
        <v>6</v>
      </c>
      <c r="O51" s="44"/>
    </row>
    <row r="52" spans="1:20" ht="114.75" customHeight="1">
      <c r="A52" s="83"/>
      <c r="B52" s="57"/>
      <c r="C52" s="58"/>
      <c r="D52" s="58"/>
      <c r="E52" s="59"/>
      <c r="F52" s="45"/>
      <c r="G52" s="17"/>
      <c r="H52" s="16">
        <v>0</v>
      </c>
      <c r="I52" s="16">
        <v>0</v>
      </c>
      <c r="J52" s="18">
        <v>0</v>
      </c>
      <c r="K52" s="18">
        <v>0</v>
      </c>
      <c r="L52" s="18">
        <v>0</v>
      </c>
      <c r="M52" s="16">
        <f t="shared" si="1"/>
        <v>0</v>
      </c>
      <c r="N52" s="15" t="s">
        <v>28</v>
      </c>
      <c r="O52" s="45"/>
    </row>
    <row r="53" spans="1:20" ht="127.5" customHeight="1">
      <c r="A53" s="14" t="s">
        <v>27</v>
      </c>
      <c r="B53" s="78" t="s">
        <v>26</v>
      </c>
      <c r="C53" s="79"/>
      <c r="D53" s="79"/>
      <c r="E53" s="80"/>
      <c r="F53" s="15">
        <v>2022</v>
      </c>
      <c r="G53" s="17"/>
      <c r="H53" s="16">
        <v>0</v>
      </c>
      <c r="I53" s="16">
        <v>0</v>
      </c>
      <c r="J53" s="16">
        <v>0</v>
      </c>
      <c r="K53" s="16">
        <v>0</v>
      </c>
      <c r="L53" s="16">
        <v>100</v>
      </c>
      <c r="M53" s="16">
        <f t="shared" si="1"/>
        <v>100</v>
      </c>
      <c r="N53" s="15" t="s">
        <v>6</v>
      </c>
      <c r="O53" s="15" t="s">
        <v>25</v>
      </c>
      <c r="T53" s="2"/>
    </row>
    <row r="54" spans="1:20" ht="26.25" customHeight="1">
      <c r="A54" s="14"/>
      <c r="B54" s="70" t="s">
        <v>4</v>
      </c>
      <c r="C54" s="71"/>
      <c r="D54" s="71"/>
      <c r="E54" s="72"/>
      <c r="F54" s="17"/>
      <c r="G54" s="17"/>
      <c r="H54" s="27">
        <f t="shared" ref="H54:M54" si="2">H40</f>
        <v>1830.1</v>
      </c>
      <c r="I54" s="27">
        <f t="shared" si="2"/>
        <v>826.9</v>
      </c>
      <c r="J54" s="27">
        <f t="shared" si="2"/>
        <v>337.7</v>
      </c>
      <c r="K54" s="27">
        <f t="shared" si="2"/>
        <v>373.99999999999994</v>
      </c>
      <c r="L54" s="27">
        <f t="shared" si="2"/>
        <v>1891.1000000000001</v>
      </c>
      <c r="M54" s="27">
        <f t="shared" si="2"/>
        <v>5259.7999999999993</v>
      </c>
      <c r="N54" s="17"/>
      <c r="O54" s="17"/>
    </row>
    <row r="55" spans="1:20" ht="22.5" customHeight="1">
      <c r="A55" s="73" t="s">
        <v>24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</row>
    <row r="56" spans="1:20" ht="38.25" customHeight="1">
      <c r="A56" s="81" t="s">
        <v>23</v>
      </c>
      <c r="B56" s="84" t="s">
        <v>22</v>
      </c>
      <c r="C56" s="85"/>
      <c r="D56" s="85"/>
      <c r="E56" s="86"/>
      <c r="F56" s="43" t="s">
        <v>7</v>
      </c>
      <c r="G56" s="15"/>
      <c r="H56" s="25">
        <v>17450.599999999999</v>
      </c>
      <c r="I56" s="25">
        <v>18118</v>
      </c>
      <c r="J56" s="25">
        <v>18912.7</v>
      </c>
      <c r="K56" s="27">
        <v>17881.099999999999</v>
      </c>
      <c r="L56" s="27">
        <v>17881.099999999999</v>
      </c>
      <c r="M56" s="27">
        <f t="shared" ref="M56:M62" si="3">SUM(H56:L56)</f>
        <v>90243.5</v>
      </c>
      <c r="N56" s="43" t="s">
        <v>6</v>
      </c>
      <c r="O56" s="43" t="s">
        <v>21</v>
      </c>
    </row>
    <row r="57" spans="1:20" ht="159.75" customHeight="1">
      <c r="A57" s="83"/>
      <c r="B57" s="87"/>
      <c r="C57" s="88"/>
      <c r="D57" s="88"/>
      <c r="E57" s="89"/>
      <c r="F57" s="45"/>
      <c r="G57" s="15"/>
      <c r="H57" s="25">
        <v>128.80000000000001</v>
      </c>
      <c r="I57" s="25"/>
      <c r="J57" s="25"/>
      <c r="K57" s="27"/>
      <c r="L57" s="27"/>
      <c r="M57" s="27">
        <f t="shared" si="3"/>
        <v>128.80000000000001</v>
      </c>
      <c r="N57" s="45"/>
      <c r="O57" s="45"/>
    </row>
    <row r="58" spans="1:20" ht="128.25" customHeight="1">
      <c r="A58" s="14" t="s">
        <v>20</v>
      </c>
      <c r="B58" s="48" t="s">
        <v>19</v>
      </c>
      <c r="C58" s="49"/>
      <c r="D58" s="49"/>
      <c r="E58" s="50"/>
      <c r="F58" s="15" t="s">
        <v>7</v>
      </c>
      <c r="G58" s="15"/>
      <c r="H58" s="25">
        <v>12541.8</v>
      </c>
      <c r="I58" s="25">
        <v>12620.9</v>
      </c>
      <c r="J58" s="25">
        <v>13277</v>
      </c>
      <c r="K58" s="16">
        <v>13773.4</v>
      </c>
      <c r="L58" s="16">
        <v>13773.4</v>
      </c>
      <c r="M58" s="27">
        <f t="shared" si="3"/>
        <v>65986.5</v>
      </c>
      <c r="N58" s="15" t="s">
        <v>6</v>
      </c>
      <c r="O58" s="15" t="s">
        <v>18</v>
      </c>
    </row>
    <row r="59" spans="1:20" ht="111" customHeight="1">
      <c r="A59" s="14" t="s">
        <v>17</v>
      </c>
      <c r="B59" s="48" t="s">
        <v>16</v>
      </c>
      <c r="C59" s="49"/>
      <c r="D59" s="49"/>
      <c r="E59" s="50"/>
      <c r="F59" s="15" t="s">
        <v>7</v>
      </c>
      <c r="G59" s="15"/>
      <c r="H59" s="25">
        <v>2646.9</v>
      </c>
      <c r="I59" s="25">
        <v>2674.8</v>
      </c>
      <c r="J59" s="25">
        <v>2814.1</v>
      </c>
      <c r="K59" s="16">
        <v>2931.5</v>
      </c>
      <c r="L59" s="16">
        <v>2931.5</v>
      </c>
      <c r="M59" s="27">
        <f t="shared" si="3"/>
        <v>13998.800000000001</v>
      </c>
      <c r="N59" s="15" t="s">
        <v>6</v>
      </c>
      <c r="O59" s="15" t="s">
        <v>15</v>
      </c>
    </row>
    <row r="60" spans="1:20" ht="99" customHeight="1">
      <c r="A60" s="14" t="s">
        <v>14</v>
      </c>
      <c r="B60" s="48" t="s">
        <v>13</v>
      </c>
      <c r="C60" s="49"/>
      <c r="D60" s="49"/>
      <c r="E60" s="50"/>
      <c r="F60" s="28" t="s">
        <v>7</v>
      </c>
      <c r="G60" s="28"/>
      <c r="H60" s="25">
        <v>27628.799999999999</v>
      </c>
      <c r="I60" s="25">
        <v>29316.400000000001</v>
      </c>
      <c r="J60" s="25">
        <v>30455.7</v>
      </c>
      <c r="K60" s="29">
        <v>31350.1</v>
      </c>
      <c r="L60" s="30">
        <v>31350.1</v>
      </c>
      <c r="M60" s="27">
        <f t="shared" si="3"/>
        <v>150101.1</v>
      </c>
      <c r="N60" s="15" t="s">
        <v>6</v>
      </c>
      <c r="O60" s="15" t="s">
        <v>5</v>
      </c>
    </row>
    <row r="61" spans="1:20" ht="105.75" customHeight="1">
      <c r="A61" s="14" t="s">
        <v>12</v>
      </c>
      <c r="B61" s="48" t="s">
        <v>11</v>
      </c>
      <c r="C61" s="49"/>
      <c r="D61" s="49"/>
      <c r="E61" s="50"/>
      <c r="F61" s="28" t="s">
        <v>7</v>
      </c>
      <c r="G61" s="28"/>
      <c r="H61" s="25">
        <v>69.8</v>
      </c>
      <c r="I61" s="25">
        <v>102.8</v>
      </c>
      <c r="J61" s="25">
        <v>65.7</v>
      </c>
      <c r="K61" s="29">
        <v>73</v>
      </c>
      <c r="L61" s="30">
        <v>161.30000000000001</v>
      </c>
      <c r="M61" s="27">
        <f t="shared" si="3"/>
        <v>472.6</v>
      </c>
      <c r="N61" s="15" t="s">
        <v>6</v>
      </c>
      <c r="O61" s="15" t="s">
        <v>10</v>
      </c>
    </row>
    <row r="62" spans="1:20" s="7" customFormat="1" ht="98.25" customHeight="1">
      <c r="A62" s="14" t="s">
        <v>9</v>
      </c>
      <c r="B62" s="48" t="s">
        <v>8</v>
      </c>
      <c r="C62" s="49"/>
      <c r="D62" s="49"/>
      <c r="E62" s="50"/>
      <c r="F62" s="28" t="s">
        <v>7</v>
      </c>
      <c r="G62" s="28"/>
      <c r="H62" s="25">
        <v>59.9</v>
      </c>
      <c r="I62" s="25">
        <v>70.3</v>
      </c>
      <c r="J62" s="25">
        <v>70.3</v>
      </c>
      <c r="K62" s="30">
        <v>70.3</v>
      </c>
      <c r="L62" s="30">
        <v>70.3</v>
      </c>
      <c r="M62" s="27">
        <f t="shared" si="3"/>
        <v>341.1</v>
      </c>
      <c r="N62" s="15" t="s">
        <v>6</v>
      </c>
      <c r="O62" s="15" t="s">
        <v>5</v>
      </c>
    </row>
    <row r="63" spans="1:20">
      <c r="A63" s="31"/>
      <c r="B63" s="70" t="s">
        <v>4</v>
      </c>
      <c r="C63" s="71"/>
      <c r="D63" s="71"/>
      <c r="E63" s="72"/>
      <c r="F63" s="32"/>
      <c r="G63" s="28"/>
      <c r="H63" s="30">
        <f t="shared" ref="H63:M63" si="4">H56+H58+H59+H60+H61+H62</f>
        <v>60397.8</v>
      </c>
      <c r="I63" s="30">
        <f t="shared" si="4"/>
        <v>62903.200000000012</v>
      </c>
      <c r="J63" s="30">
        <f t="shared" si="4"/>
        <v>65595.5</v>
      </c>
      <c r="K63" s="30">
        <f t="shared" si="4"/>
        <v>66079.400000000009</v>
      </c>
      <c r="L63" s="30">
        <f t="shared" si="4"/>
        <v>66167.700000000012</v>
      </c>
      <c r="M63" s="30">
        <f t="shared" si="4"/>
        <v>321143.59999999998</v>
      </c>
      <c r="N63" s="33"/>
      <c r="O63" s="34"/>
    </row>
    <row r="64" spans="1:20">
      <c r="A64" s="31"/>
      <c r="B64" s="70" t="s">
        <v>3</v>
      </c>
      <c r="C64" s="71"/>
      <c r="D64" s="71"/>
      <c r="E64" s="72"/>
      <c r="F64" s="32"/>
      <c r="G64" s="33"/>
      <c r="H64" s="30">
        <f t="shared" ref="H64:M64" si="5">H38+H54+H63</f>
        <v>85101.4</v>
      </c>
      <c r="I64" s="30">
        <f t="shared" si="5"/>
        <v>133329.89000000001</v>
      </c>
      <c r="J64" s="30">
        <f t="shared" si="5"/>
        <v>65933.2</v>
      </c>
      <c r="K64" s="30">
        <f t="shared" si="5"/>
        <v>66453.400000000009</v>
      </c>
      <c r="L64" s="30">
        <f t="shared" si="5"/>
        <v>69958.800000000017</v>
      </c>
      <c r="M64" s="30">
        <f t="shared" si="5"/>
        <v>420776.68999999994</v>
      </c>
      <c r="N64" s="33"/>
      <c r="O64" s="34"/>
    </row>
    <row r="65" spans="1:15">
      <c r="A65" s="31"/>
      <c r="B65" s="48" t="s">
        <v>2</v>
      </c>
      <c r="C65" s="49"/>
      <c r="D65" s="49"/>
      <c r="E65" s="50"/>
      <c r="F65" s="32"/>
      <c r="G65" s="33"/>
      <c r="H65" s="35">
        <f t="shared" ref="H65:M65" si="6">H64-H66</f>
        <v>64308.099999999991</v>
      </c>
      <c r="I65" s="35">
        <f t="shared" si="6"/>
        <v>67210.10000000002</v>
      </c>
      <c r="J65" s="35">
        <f t="shared" si="6"/>
        <v>65933.2</v>
      </c>
      <c r="K65" s="35">
        <f t="shared" si="6"/>
        <v>66453.400000000009</v>
      </c>
      <c r="L65" s="35">
        <f t="shared" si="6"/>
        <v>69958.800000000017</v>
      </c>
      <c r="M65" s="35">
        <f t="shared" si="6"/>
        <v>333863.59999999998</v>
      </c>
      <c r="N65" s="33"/>
      <c r="O65" s="34"/>
    </row>
    <row r="66" spans="1:15">
      <c r="A66" s="36"/>
      <c r="B66" s="92" t="s">
        <v>1</v>
      </c>
      <c r="C66" s="92"/>
      <c r="D66" s="92"/>
      <c r="E66" s="92"/>
      <c r="F66" s="30"/>
      <c r="G66" s="28"/>
      <c r="H66" s="30">
        <v>20793.3</v>
      </c>
      <c r="I66" s="30">
        <v>66119.789999999994</v>
      </c>
      <c r="J66" s="30">
        <v>0</v>
      </c>
      <c r="K66" s="30">
        <v>0</v>
      </c>
      <c r="L66" s="30">
        <v>0</v>
      </c>
      <c r="M66" s="27">
        <f>SUM(H66:L66)</f>
        <v>86913.09</v>
      </c>
      <c r="N66" s="28"/>
      <c r="O66" s="37"/>
    </row>
    <row r="67" spans="1:15">
      <c r="A67" s="38"/>
      <c r="B67" s="91"/>
      <c r="C67" s="91"/>
      <c r="D67" s="91"/>
      <c r="E67" s="91"/>
      <c r="F67" s="39"/>
      <c r="G67" s="39"/>
      <c r="H67" s="40"/>
      <c r="I67" s="40"/>
      <c r="J67" s="40"/>
      <c r="K67" s="40"/>
      <c r="L67" s="40"/>
      <c r="M67" s="40"/>
      <c r="N67" s="39"/>
      <c r="O67" s="41"/>
    </row>
    <row r="68" spans="1:15">
      <c r="A68" s="67" t="s">
        <v>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1: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1:15">
      <c r="A70" s="38"/>
      <c r="B70" s="91"/>
      <c r="C70" s="91"/>
      <c r="D70" s="91"/>
      <c r="E70" s="91"/>
      <c r="F70" s="39"/>
      <c r="G70" s="39"/>
      <c r="H70" s="40"/>
      <c r="I70" s="40"/>
      <c r="J70" s="40"/>
      <c r="K70" s="40"/>
      <c r="L70" s="40"/>
      <c r="M70" s="40"/>
      <c r="N70" s="39"/>
      <c r="O70" s="38"/>
    </row>
    <row r="71" spans="1:15">
      <c r="A71" s="6"/>
      <c r="B71" s="90"/>
      <c r="C71" s="90"/>
      <c r="D71" s="90"/>
      <c r="E71" s="90"/>
      <c r="F71" s="5"/>
      <c r="G71" s="5"/>
      <c r="H71" s="1"/>
      <c r="I71" s="1"/>
      <c r="J71" s="1"/>
      <c r="K71" s="1"/>
      <c r="L71" s="1"/>
      <c r="M71" s="1"/>
      <c r="N71" s="5"/>
      <c r="O71" s="6"/>
    </row>
    <row r="72" spans="1:15">
      <c r="A72" s="6"/>
      <c r="B72" s="90"/>
      <c r="C72" s="90"/>
      <c r="D72" s="90"/>
      <c r="E72" s="90"/>
      <c r="F72" s="5"/>
      <c r="G72" s="5"/>
      <c r="H72" s="1"/>
      <c r="I72" s="1"/>
      <c r="J72" s="1"/>
      <c r="K72" s="1"/>
      <c r="L72" s="1"/>
      <c r="M72" s="1"/>
      <c r="N72" s="5"/>
      <c r="O72" s="3"/>
    </row>
    <row r="73" spans="1:15">
      <c r="A73" s="6"/>
      <c r="B73" s="90"/>
      <c r="C73" s="90"/>
      <c r="D73" s="90"/>
      <c r="E73" s="90"/>
      <c r="F73" s="5"/>
      <c r="G73" s="5"/>
      <c r="H73" s="1"/>
      <c r="I73" s="1"/>
      <c r="J73" s="1"/>
      <c r="K73" s="1"/>
      <c r="L73" s="1"/>
      <c r="M73" s="1"/>
      <c r="N73" s="5"/>
      <c r="O73" s="3"/>
    </row>
    <row r="74" spans="1:15">
      <c r="A74" s="6"/>
      <c r="B74" s="90"/>
      <c r="C74" s="90"/>
      <c r="D74" s="90"/>
      <c r="E74" s="90"/>
      <c r="F74" s="5"/>
      <c r="G74" s="5"/>
      <c r="H74" s="1"/>
      <c r="I74" s="1"/>
      <c r="J74" s="1"/>
      <c r="K74" s="1"/>
      <c r="L74" s="1"/>
      <c r="M74" s="1"/>
      <c r="N74" s="5"/>
      <c r="O74" s="3"/>
    </row>
    <row r="75" spans="1:15">
      <c r="A75" s="6"/>
      <c r="B75" s="90"/>
      <c r="C75" s="90"/>
      <c r="D75" s="90"/>
      <c r="E75" s="90"/>
      <c r="F75" s="5"/>
      <c r="G75" s="5"/>
      <c r="H75" s="1"/>
      <c r="I75" s="1"/>
      <c r="J75" s="1"/>
      <c r="K75" s="1"/>
      <c r="L75" s="1"/>
      <c r="M75" s="1"/>
      <c r="N75" s="4"/>
      <c r="O75" s="3"/>
    </row>
    <row r="76" spans="1:15">
      <c r="H76" s="2"/>
      <c r="I76" s="2"/>
      <c r="K76" s="1"/>
    </row>
    <row r="77" spans="1:15">
      <c r="H77" s="2"/>
      <c r="J77" s="2"/>
      <c r="K77" s="1"/>
    </row>
  </sheetData>
  <mergeCells count="73">
    <mergeCell ref="B75:E75"/>
    <mergeCell ref="B34:E34"/>
    <mergeCell ref="B53:E53"/>
    <mergeCell ref="B36:E36"/>
    <mergeCell ref="A68:O68"/>
    <mergeCell ref="B70:E70"/>
    <mergeCell ref="B71:E71"/>
    <mergeCell ref="B72:E72"/>
    <mergeCell ref="B73:E73"/>
    <mergeCell ref="B74:E74"/>
    <mergeCell ref="B64:E64"/>
    <mergeCell ref="B65:E65"/>
    <mergeCell ref="B66:E66"/>
    <mergeCell ref="B67:E67"/>
    <mergeCell ref="B63:E63"/>
    <mergeCell ref="B58:E58"/>
    <mergeCell ref="B59:E59"/>
    <mergeCell ref="B60:E60"/>
    <mergeCell ref="B61:E61"/>
    <mergeCell ref="B62:E62"/>
    <mergeCell ref="A45:A48"/>
    <mergeCell ref="B45:E48"/>
    <mergeCell ref="O45:O48"/>
    <mergeCell ref="A49:A52"/>
    <mergeCell ref="O56:O57"/>
    <mergeCell ref="A55:O55"/>
    <mergeCell ref="A56:A57"/>
    <mergeCell ref="B56:E57"/>
    <mergeCell ref="F56:F57"/>
    <mergeCell ref="N56:N57"/>
    <mergeCell ref="B40:E40"/>
    <mergeCell ref="B54:E54"/>
    <mergeCell ref="B42:E42"/>
    <mergeCell ref="B43:E43"/>
    <mergeCell ref="B44:E44"/>
    <mergeCell ref="A69:O69"/>
    <mergeCell ref="A17:A18"/>
    <mergeCell ref="B17:E18"/>
    <mergeCell ref="F17:G18"/>
    <mergeCell ref="H17:L17"/>
    <mergeCell ref="B49:E52"/>
    <mergeCell ref="F49:F52"/>
    <mergeCell ref="O49:O52"/>
    <mergeCell ref="F45:F48"/>
    <mergeCell ref="B31:E33"/>
    <mergeCell ref="F31:F33"/>
    <mergeCell ref="B35:E35"/>
    <mergeCell ref="B37:E37"/>
    <mergeCell ref="B38:E38"/>
    <mergeCell ref="B41:E41"/>
    <mergeCell ref="A39:O39"/>
    <mergeCell ref="A19:O19"/>
    <mergeCell ref="M6:N6"/>
    <mergeCell ref="K9:O9"/>
    <mergeCell ref="M10:N10"/>
    <mergeCell ref="L8:O8"/>
    <mergeCell ref="L7:O7"/>
    <mergeCell ref="O27:O30"/>
    <mergeCell ref="M4:N4"/>
    <mergeCell ref="K5:O5"/>
    <mergeCell ref="B25:E25"/>
    <mergeCell ref="B26:E26"/>
    <mergeCell ref="B27:E30"/>
    <mergeCell ref="F27:F30"/>
    <mergeCell ref="M17:M18"/>
    <mergeCell ref="B24:E24"/>
    <mergeCell ref="B20:E20"/>
    <mergeCell ref="B21:E21"/>
    <mergeCell ref="B22:E22"/>
    <mergeCell ref="B23:E23"/>
    <mergeCell ref="C12:L12"/>
    <mergeCell ref="C13:L13"/>
    <mergeCell ref="C14:L14"/>
  </mergeCells>
  <pageMargins left="0.31496062992125984" right="0" top="0.74803149606299213" bottom="0" header="0.31496062992125984" footer="0"/>
  <pageSetup paperSize="9" scale="9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поправками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Корунец</dc:creator>
  <cp:lastModifiedBy>Корунец</cp:lastModifiedBy>
  <cp:lastPrinted>2019-01-29T13:43:16Z</cp:lastPrinted>
  <dcterms:created xsi:type="dcterms:W3CDTF">2019-01-28T12:59:57Z</dcterms:created>
  <dcterms:modified xsi:type="dcterms:W3CDTF">2019-01-29T13:43:43Z</dcterms:modified>
</cp:coreProperties>
</file>