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  <definedName name="_xlnm.Print_Area" localSheetId="0">'Лист1'!$A$1:$L$47</definedName>
  </definedNames>
  <calcPr fullCalcOnLoad="1"/>
</workbook>
</file>

<file path=xl/sharedStrings.xml><?xml version="1.0" encoding="utf-8"?>
<sst xmlns="http://schemas.openxmlformats.org/spreadsheetml/2006/main" count="86" uniqueCount="68">
  <si>
    <t xml:space="preserve">  СИСТЕМА  ПРОГРАММНЫХ  МЕРОПРИЯТИЙ МУНИЦИПАЛЬНОЙ ПРОГРАММЫ  «ОБРАЩЕНИЕ  С ОТХОДАМИ  ПРОИЗВОДСТВА</t>
  </si>
  <si>
    <t xml:space="preserve"> И  ПОТРЕБЛЕНИЯ  НА  ТЕРРИТОРИИ  ГОРОДСКОГО  ОКРУГА   ОКТЯБРЬСК   САМАРСКОЙ ОБЛАСТИ  НА 2017-2021 ГОДЫ</t>
  </si>
  <si>
    <t>№</t>
  </si>
  <si>
    <t>Наименование   мероприятий</t>
  </si>
  <si>
    <t xml:space="preserve">Годы реализа-ции </t>
  </si>
  <si>
    <t>Общий объем финансирования, тысяч рублей</t>
  </si>
  <si>
    <t>Источники финансирования</t>
  </si>
  <si>
    <t>Ответственный исполнитель</t>
  </si>
  <si>
    <t>Всего</t>
  </si>
  <si>
    <t>1. Осуществление контроля  за:</t>
  </si>
  <si>
    <t>1.1</t>
  </si>
  <si>
    <t>Качеством разработки и реализации технических проектов и бизнес планов мероприятий Программы</t>
  </si>
  <si>
    <t>постоянно</t>
  </si>
  <si>
    <t>2. Организационно-технические мероприятия:</t>
  </si>
  <si>
    <t>2.1</t>
  </si>
  <si>
    <t>2020-2021</t>
  </si>
  <si>
    <t>Местный бюджет</t>
  </si>
  <si>
    <t>3. Организация сбора, вывоза, утилизации и переработки бытовых и промышленных отходов в г.о. Октябрьск:</t>
  </si>
  <si>
    <t>3.1</t>
  </si>
  <si>
    <t>2017-2021</t>
  </si>
  <si>
    <t>3.2</t>
  </si>
  <si>
    <t>Приобретение контейнеров</t>
  </si>
  <si>
    <t>3.3</t>
  </si>
  <si>
    <t>Приобретение  бункеров для бункеровоза</t>
  </si>
  <si>
    <t xml:space="preserve">Местный бюджет   </t>
  </si>
  <si>
    <t xml:space="preserve"> 4. Распределение финансовых средств по главным распорядителям</t>
  </si>
  <si>
    <t>Главные распорядители бюджетных средств (ГРБС)</t>
  </si>
  <si>
    <t xml:space="preserve">     Источник финансирования</t>
  </si>
  <si>
    <t>4.1</t>
  </si>
  <si>
    <t>4.2</t>
  </si>
  <si>
    <t>ГРБС и Исполнитель: Администрация городского округа Октябрьск                               (отдел административного, экологического и муниципального контроля)</t>
  </si>
  <si>
    <t>3.4</t>
  </si>
  <si>
    <t>4.3</t>
  </si>
  <si>
    <t>2019-2021</t>
  </si>
  <si>
    <t>Организация и проведение «Дней защиты от экологической опасности», «Чистый воздух», «Чистый берег», выставок, семинаров и др. мероприятий эколо-гической направленности, поощрения активных пропагандистов охраны окр. среды»</t>
  </si>
  <si>
    <t>2018-2021</t>
  </si>
  <si>
    <t>ПРИЛОЖЕНИЕ</t>
  </si>
  <si>
    <t xml:space="preserve">к постановлению Администрации </t>
  </si>
  <si>
    <t>2.2</t>
  </si>
  <si>
    <t>ГРБС и Исполнитель: МКУ г.о.Октябрьск "Комитет по архитектуре, строительству и транспорту Администрации городского округа Октябрьск"</t>
  </si>
  <si>
    <t xml:space="preserve"> МКУ г.о.Октябрьск "Комитет по архитектуре, строительству и транспорту Администрации городского округа Октябрьск"</t>
  </si>
  <si>
    <t xml:space="preserve">Администрация городского округа Октябрьск </t>
  </si>
  <si>
    <t>МКУ «Управление социального развития Администрации г.о.Октябрьск Самарской области»</t>
  </si>
  <si>
    <t>2019-2020</t>
  </si>
  <si>
    <t>- определение сметной стоимости и формирование технического задания на проектно-изыскательские работы;</t>
  </si>
  <si>
    <t>Областной бюджет</t>
  </si>
  <si>
    <t>Местный бюджет (средства населения (физических и (или) юридических лиц)</t>
  </si>
  <si>
    <t>ГРБС:
МКУ «Управление социального развития Администрации г.о.Октябрьск Самарской области»
Исполнитель:
МКУ г.о.Октябрьск "Центр АХО УСС"</t>
  </si>
  <si>
    <t>ИТОГО по разделу 2 Организационно-технические мероприятия:</t>
  </si>
  <si>
    <t>ИТОГО по разделу 3 Организация сбора, вывоза, утилизации и переработки бытовых и промышленных отходов в г.о. Октябрьск:</t>
  </si>
  <si>
    <r>
      <t xml:space="preserve">ВСЕГО по Программе,
</t>
    </r>
    <r>
      <rPr>
        <sz val="12"/>
        <color indexed="8"/>
        <rFont val="Times New Roman"/>
        <family val="1"/>
      </rPr>
      <t>в том числе:</t>
    </r>
  </si>
  <si>
    <t>Сумма
Всего:</t>
  </si>
  <si>
    <t>Реализация общественного проекта с участием населения "Разделяй вместе с нами" городского округа Октябрьск Самарской области"</t>
  </si>
  <si>
    <t>городского округа Октябрьск</t>
  </si>
  <si>
    <t>в т.ч.</t>
  </si>
  <si>
    <t>Рекультивация "Несанкционированной свалки отходов в районе Костычи южнее трассы и западнее Аиповского спуска (г.о.Октябрьск)"
в том числе:</t>
  </si>
  <si>
    <t xml:space="preserve"> - выполнение работ по разработке проектной, сметной документации </t>
  </si>
  <si>
    <t xml:space="preserve"> МКУ г.о. Октябрьск «Управление по вопросам ЖКХ, энергетики и функционирования ЕДДС» </t>
  </si>
  <si>
    <t xml:space="preserve">ГРБС:
Администрация городского округа Октябрьск
Исполнитель:
МКУ г.о.Октябрьск «Управление по вопросам ЖКХ, энергетики и функционирования ЕДДС»   </t>
  </si>
  <si>
    <t xml:space="preserve">ГРБС:
Администрация городского округа Октябрьск 
Исполнитель:
МКУ г.о.Октябрьск «Управление по вопросам ЖКХ,энергетики и функционирования ЕДДС»   </t>
  </si>
  <si>
    <t xml:space="preserve">ГРБС:
Администрация городского округа Октябрьск  
Исполнитель: 
МКУ г.о.Октябрьск «Управление по вопросам ЖКХ,энергетики и функционирования ЕДДС»   </t>
  </si>
  <si>
    <t>- проведение проверки достоверности  сметной стоимости проектно-изыскательских работ;</t>
  </si>
  <si>
    <t>2018</t>
  </si>
  <si>
    <t>2019</t>
  </si>
  <si>
    <t>2020</t>
  </si>
  <si>
    <t>2021</t>
  </si>
  <si>
    <t>Обустройство контейнерных площадок (в том числе в 2017 году оплата  кредиторской задолженности за 2016 год в сумме 200 тыс.руб.),  устройство бункерных площадок</t>
  </si>
  <si>
    <t>от 24.05.2019 №517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</si>
</sst>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left" indent="1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9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19" fillId="0" borderId="16" xfId="0" applyNumberFormat="1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21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vertical="top" wrapText="1"/>
    </xf>
    <xf numFmtId="4" fontId="19" fillId="0" borderId="19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center" vertical="top" wrapText="1"/>
    </xf>
    <xf numFmtId="4" fontId="23" fillId="0" borderId="26" xfId="0" applyNumberFormat="1" applyFont="1" applyFill="1" applyBorder="1" applyAlignment="1">
      <alignment horizontal="center" vertical="top" wrapText="1"/>
    </xf>
    <xf numFmtId="4" fontId="23" fillId="0" borderId="27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top" wrapText="1"/>
    </xf>
    <xf numFmtId="4" fontId="19" fillId="0" borderId="29" xfId="0" applyNumberFormat="1" applyFont="1" applyFill="1" applyBorder="1" applyAlignment="1">
      <alignment horizontal="center" vertical="top" wrapText="1"/>
    </xf>
    <xf numFmtId="4" fontId="19" fillId="0" borderId="23" xfId="0" applyNumberFormat="1" applyFont="1" applyFill="1" applyBorder="1" applyAlignment="1">
      <alignment horizontal="center" vertical="top" wrapText="1"/>
    </xf>
    <xf numFmtId="4" fontId="19" fillId="0" borderId="33" xfId="0" applyNumberFormat="1" applyFont="1" applyFill="1" applyBorder="1" applyAlignment="1">
      <alignment horizontal="center" vertical="top" wrapText="1"/>
    </xf>
    <xf numFmtId="4" fontId="19" fillId="0" borderId="34" xfId="0" applyNumberFormat="1" applyFont="1" applyFill="1" applyBorder="1" applyAlignment="1">
      <alignment horizontal="center" vertical="top" wrapText="1"/>
    </xf>
    <xf numFmtId="4" fontId="19" fillId="0" borderId="35" xfId="0" applyNumberFormat="1" applyFont="1" applyFill="1" applyBorder="1" applyAlignment="1">
      <alignment horizontal="center" vertical="top" wrapText="1"/>
    </xf>
    <xf numFmtId="4" fontId="19" fillId="0" borderId="3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37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view="pageBreakPreview" zoomScale="75" zoomScaleNormal="90" zoomScaleSheetLayoutView="75" zoomScalePageLayoutView="0" workbookViewId="0" topLeftCell="A1">
      <selection activeCell="K4" sqref="K4:L4"/>
    </sheetView>
  </sheetViews>
  <sheetFormatPr defaultColWidth="9.140625" defaultRowHeight="15"/>
  <cols>
    <col min="1" max="1" width="4.421875" style="0" customWidth="1"/>
    <col min="2" max="2" width="49.140625" style="0" customWidth="1"/>
    <col min="3" max="3" width="11.28125" style="0" customWidth="1"/>
    <col min="4" max="4" width="10.421875" style="0" customWidth="1"/>
    <col min="5" max="5" width="0" style="0" hidden="1" customWidth="1"/>
    <col min="6" max="6" width="10.421875" style="0" customWidth="1"/>
    <col min="7" max="7" width="9.8515625" style="0" customWidth="1"/>
    <col min="8" max="8" width="10.00390625" style="0" customWidth="1"/>
    <col min="9" max="9" width="9.7109375" style="0" customWidth="1"/>
    <col min="10" max="10" width="9.8515625" style="0" customWidth="1"/>
    <col min="11" max="11" width="14.57421875" style="0" customWidth="1"/>
    <col min="12" max="12" width="39.8515625" style="0" customWidth="1"/>
    <col min="13" max="13" width="9.28125" style="0" customWidth="1"/>
  </cols>
  <sheetData>
    <row r="1" spans="1:12" ht="14.25" customHeight="1">
      <c r="A1" s="1"/>
      <c r="G1" s="7"/>
      <c r="H1" s="7"/>
      <c r="I1" s="7"/>
      <c r="J1" s="7"/>
      <c r="K1" s="48" t="s">
        <v>36</v>
      </c>
      <c r="L1" s="48"/>
    </row>
    <row r="2" spans="1:12" ht="15.75" customHeight="1">
      <c r="A2" s="1"/>
      <c r="C2" s="6"/>
      <c r="D2" s="6"/>
      <c r="E2" s="6"/>
      <c r="F2" s="6"/>
      <c r="G2" s="6"/>
      <c r="H2" s="6"/>
      <c r="I2" s="6"/>
      <c r="J2" s="6"/>
      <c r="K2" s="49" t="s">
        <v>37</v>
      </c>
      <c r="L2" s="49"/>
    </row>
    <row r="3" spans="1:12" ht="15.75" customHeight="1">
      <c r="A3" s="2"/>
      <c r="C3" s="6"/>
      <c r="D3" s="6"/>
      <c r="E3" s="6"/>
      <c r="F3" s="6"/>
      <c r="G3" s="6"/>
      <c r="H3" s="6"/>
      <c r="I3" s="6"/>
      <c r="J3" s="6"/>
      <c r="K3" s="49" t="s">
        <v>53</v>
      </c>
      <c r="L3" s="49"/>
    </row>
    <row r="4" spans="1:12" ht="16.5" customHeight="1">
      <c r="A4" s="2"/>
      <c r="C4" s="6"/>
      <c r="D4" s="6"/>
      <c r="E4" s="6"/>
      <c r="F4" s="6"/>
      <c r="G4" s="6"/>
      <c r="H4" s="6"/>
      <c r="I4" s="6"/>
      <c r="J4" s="6"/>
      <c r="K4" s="49" t="s">
        <v>67</v>
      </c>
      <c r="L4" s="49"/>
    </row>
    <row r="5" ht="11.25" customHeight="1" hidden="1">
      <c r="A5" s="3"/>
    </row>
    <row r="6" ht="11.25" customHeight="1">
      <c r="A6" s="3"/>
    </row>
    <row r="7" spans="1:12" ht="15.7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7.25" customHeight="1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.7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 ht="14.25" customHeight="1">
      <c r="A10" s="46" t="s">
        <v>2</v>
      </c>
      <c r="B10" s="46" t="s">
        <v>3</v>
      </c>
      <c r="C10" s="46" t="s">
        <v>4</v>
      </c>
      <c r="D10" s="46" t="s">
        <v>5</v>
      </c>
      <c r="E10" s="46"/>
      <c r="F10" s="46"/>
      <c r="G10" s="46"/>
      <c r="H10" s="46"/>
      <c r="I10" s="46"/>
      <c r="J10" s="46"/>
      <c r="K10" s="46" t="s">
        <v>6</v>
      </c>
      <c r="L10" s="46" t="s">
        <v>7</v>
      </c>
      <c r="M10" s="32"/>
    </row>
    <row r="11" spans="1:13" ht="12" customHeight="1">
      <c r="A11" s="46"/>
      <c r="B11" s="46"/>
      <c r="C11" s="46"/>
      <c r="D11" s="46" t="s">
        <v>8</v>
      </c>
      <c r="E11" s="46"/>
      <c r="F11" s="46"/>
      <c r="G11" s="46"/>
      <c r="H11" s="46"/>
      <c r="I11" s="46"/>
      <c r="J11" s="46"/>
      <c r="K11" s="46"/>
      <c r="L11" s="46"/>
      <c r="M11" s="32"/>
    </row>
    <row r="12" spans="1:13" ht="13.5" customHeight="1">
      <c r="A12" s="46"/>
      <c r="B12" s="46"/>
      <c r="C12" s="46"/>
      <c r="D12" s="46"/>
      <c r="E12" s="16"/>
      <c r="F12" s="26">
        <v>2017</v>
      </c>
      <c r="G12" s="26">
        <v>2018</v>
      </c>
      <c r="H12" s="26">
        <v>2019</v>
      </c>
      <c r="I12" s="26">
        <v>2020</v>
      </c>
      <c r="J12" s="26">
        <v>2021</v>
      </c>
      <c r="K12" s="46"/>
      <c r="L12" s="46"/>
      <c r="M12" s="32"/>
    </row>
    <row r="13" spans="1:46" s="5" customFormat="1" ht="13.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13" ht="15" customHeight="1">
      <c r="A14" s="45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2"/>
    </row>
    <row r="15" spans="1:13" ht="48.75" customHeight="1">
      <c r="A15" s="22" t="s">
        <v>10</v>
      </c>
      <c r="B15" s="22" t="s">
        <v>11</v>
      </c>
      <c r="C15" s="22" t="s">
        <v>12</v>
      </c>
      <c r="D15" s="22"/>
      <c r="E15" s="22"/>
      <c r="F15" s="22"/>
      <c r="G15" s="22"/>
      <c r="H15" s="22"/>
      <c r="I15" s="22"/>
      <c r="J15" s="22"/>
      <c r="K15" s="22"/>
      <c r="L15" s="22" t="s">
        <v>57</v>
      </c>
      <c r="M15" s="32"/>
    </row>
    <row r="16" spans="1:13" ht="16.5" customHeight="1">
      <c r="A16" s="45" t="s">
        <v>13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2"/>
    </row>
    <row r="17" spans="1:13" ht="101.25" customHeight="1">
      <c r="A17" s="22" t="s">
        <v>14</v>
      </c>
      <c r="B17" s="22" t="s">
        <v>34</v>
      </c>
      <c r="C17" s="8" t="s">
        <v>15</v>
      </c>
      <c r="D17" s="27">
        <f>SUM(F17:J17)</f>
        <v>20</v>
      </c>
      <c r="E17" s="8"/>
      <c r="F17" s="8"/>
      <c r="G17" s="8"/>
      <c r="H17" s="8"/>
      <c r="I17" s="8"/>
      <c r="J17" s="8">
        <v>20</v>
      </c>
      <c r="K17" s="8" t="s">
        <v>16</v>
      </c>
      <c r="L17" s="22" t="s">
        <v>30</v>
      </c>
      <c r="M17" s="32"/>
    </row>
    <row r="18" spans="1:13" ht="78.75" customHeight="1">
      <c r="A18" s="60" t="s">
        <v>38</v>
      </c>
      <c r="B18" s="22" t="s">
        <v>55</v>
      </c>
      <c r="C18" s="31" t="s">
        <v>43</v>
      </c>
      <c r="D18" s="18">
        <f>SUM(F18:J18)</f>
        <v>3698.36</v>
      </c>
      <c r="E18" s="30"/>
      <c r="F18" s="8"/>
      <c r="G18" s="8"/>
      <c r="H18" s="8">
        <f>SUM(H19:H22)</f>
        <v>1171.92</v>
      </c>
      <c r="I18" s="8">
        <f>SUM(I19:I22)</f>
        <v>2526.44</v>
      </c>
      <c r="J18" s="8"/>
      <c r="K18" s="41"/>
      <c r="L18" s="60" t="s">
        <v>39</v>
      </c>
      <c r="M18" s="32"/>
    </row>
    <row r="19" spans="1:13" ht="47.25">
      <c r="A19" s="51"/>
      <c r="B19" s="22" t="s">
        <v>44</v>
      </c>
      <c r="C19" s="40">
        <v>2019</v>
      </c>
      <c r="D19" s="38"/>
      <c r="E19" s="8"/>
      <c r="F19" s="8"/>
      <c r="G19" s="8"/>
      <c r="H19" s="8">
        <v>50.8</v>
      </c>
      <c r="I19" s="8"/>
      <c r="J19" s="31"/>
      <c r="K19" s="74" t="s">
        <v>16</v>
      </c>
      <c r="L19" s="63"/>
      <c r="M19" s="32"/>
    </row>
    <row r="20" spans="1:13" ht="36" customHeight="1">
      <c r="A20" s="51"/>
      <c r="B20" s="42" t="s">
        <v>61</v>
      </c>
      <c r="C20" s="40">
        <v>2019</v>
      </c>
      <c r="D20" s="38"/>
      <c r="E20" s="8"/>
      <c r="F20" s="8"/>
      <c r="G20" s="8"/>
      <c r="H20" s="8">
        <v>38.3</v>
      </c>
      <c r="I20" s="8"/>
      <c r="J20" s="31"/>
      <c r="K20" s="74"/>
      <c r="L20" s="63"/>
      <c r="M20" s="32"/>
    </row>
    <row r="21" spans="1:13" ht="15.75">
      <c r="A21" s="51"/>
      <c r="B21" s="60" t="s">
        <v>56</v>
      </c>
      <c r="C21" s="61" t="s">
        <v>43</v>
      </c>
      <c r="D21" s="38"/>
      <c r="E21" s="8"/>
      <c r="F21" s="8"/>
      <c r="G21" s="8"/>
      <c r="H21" s="8">
        <v>10.9</v>
      </c>
      <c r="I21" s="8">
        <v>25.3</v>
      </c>
      <c r="J21" s="31"/>
      <c r="K21" s="74"/>
      <c r="L21" s="63"/>
      <c r="M21" s="32"/>
    </row>
    <row r="22" spans="1:13" ht="31.5">
      <c r="A22" s="52"/>
      <c r="B22" s="52"/>
      <c r="C22" s="62"/>
      <c r="D22" s="39"/>
      <c r="E22" s="8"/>
      <c r="F22" s="8"/>
      <c r="G22" s="8"/>
      <c r="H22" s="8">
        <v>1071.92</v>
      </c>
      <c r="I22" s="8">
        <v>2501.14</v>
      </c>
      <c r="J22" s="8"/>
      <c r="K22" s="13" t="s">
        <v>45</v>
      </c>
      <c r="L22" s="52"/>
      <c r="M22" s="32"/>
    </row>
    <row r="23" spans="1:13" ht="31.5" customHeight="1">
      <c r="A23" s="64" t="s">
        <v>48</v>
      </c>
      <c r="B23" s="65"/>
      <c r="C23" s="13" t="s">
        <v>33</v>
      </c>
      <c r="D23" s="24">
        <f>D17+D18</f>
        <v>3718.36</v>
      </c>
      <c r="E23" s="8"/>
      <c r="F23" s="8"/>
      <c r="G23" s="8"/>
      <c r="H23" s="9">
        <f>SUM(H19:H22)</f>
        <v>1171.92</v>
      </c>
      <c r="I23" s="9">
        <f>SUM(I19:I22)</f>
        <v>2526.44</v>
      </c>
      <c r="J23" s="9">
        <f>SUM(J17:J22)</f>
        <v>20</v>
      </c>
      <c r="K23" s="13"/>
      <c r="L23" s="12"/>
      <c r="M23" s="32"/>
    </row>
    <row r="24" spans="1:13" ht="18.75" customHeight="1">
      <c r="A24" s="45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32"/>
    </row>
    <row r="25" spans="1:13" ht="112.5" customHeight="1">
      <c r="A25" s="34" t="s">
        <v>18</v>
      </c>
      <c r="B25" s="34" t="s">
        <v>66</v>
      </c>
      <c r="C25" s="14" t="s">
        <v>19</v>
      </c>
      <c r="D25" s="15">
        <f>SUM(F25:J25)</f>
        <v>1899.4</v>
      </c>
      <c r="E25" s="14"/>
      <c r="F25" s="14">
        <v>200</v>
      </c>
      <c r="G25" s="14">
        <v>278.4</v>
      </c>
      <c r="H25" s="14">
        <v>829.1</v>
      </c>
      <c r="I25" s="14">
        <v>283.3</v>
      </c>
      <c r="J25" s="14">
        <v>308.6</v>
      </c>
      <c r="K25" s="14" t="s">
        <v>16</v>
      </c>
      <c r="L25" s="14" t="s">
        <v>58</v>
      </c>
      <c r="M25" s="32"/>
    </row>
    <row r="26" spans="1:13" ht="111.75" customHeight="1">
      <c r="A26" s="35" t="s">
        <v>20</v>
      </c>
      <c r="B26" s="35" t="s">
        <v>21</v>
      </c>
      <c r="C26" s="17" t="s">
        <v>35</v>
      </c>
      <c r="D26" s="18">
        <f>SUM(F26:J26)</f>
        <v>502.6</v>
      </c>
      <c r="E26" s="17"/>
      <c r="F26" s="17"/>
      <c r="G26" s="17">
        <v>184.6</v>
      </c>
      <c r="H26" s="17"/>
      <c r="I26" s="17">
        <v>106</v>
      </c>
      <c r="J26" s="17">
        <v>212</v>
      </c>
      <c r="K26" s="17" t="s">
        <v>16</v>
      </c>
      <c r="L26" s="17" t="s">
        <v>59</v>
      </c>
      <c r="M26" s="32"/>
    </row>
    <row r="27" spans="1:13" ht="110.25">
      <c r="A27" s="36" t="s">
        <v>22</v>
      </c>
      <c r="B27" s="36" t="s">
        <v>23</v>
      </c>
      <c r="C27" s="19" t="s">
        <v>35</v>
      </c>
      <c r="D27" s="20">
        <f>SUM(F27:J27)</f>
        <v>143</v>
      </c>
      <c r="E27" s="19"/>
      <c r="F27" s="19"/>
      <c r="G27" s="19">
        <v>143</v>
      </c>
      <c r="H27" s="19"/>
      <c r="I27" s="19"/>
      <c r="J27" s="19"/>
      <c r="K27" s="19" t="s">
        <v>24</v>
      </c>
      <c r="L27" s="19" t="s">
        <v>60</v>
      </c>
      <c r="M27" s="32"/>
    </row>
    <row r="28" spans="1:13" ht="96" customHeight="1">
      <c r="A28" s="50" t="s">
        <v>31</v>
      </c>
      <c r="B28" s="50" t="s">
        <v>52</v>
      </c>
      <c r="C28" s="55" t="s">
        <v>33</v>
      </c>
      <c r="D28" s="57">
        <f>SUM(F28:J30)</f>
        <v>600</v>
      </c>
      <c r="E28" s="11"/>
      <c r="F28" s="55"/>
      <c r="G28" s="53"/>
      <c r="H28" s="17">
        <v>90</v>
      </c>
      <c r="I28" s="79"/>
      <c r="J28" s="55"/>
      <c r="K28" s="19" t="s">
        <v>24</v>
      </c>
      <c r="L28" s="55" t="s">
        <v>47</v>
      </c>
      <c r="M28" s="32"/>
    </row>
    <row r="29" spans="1:13" ht="126">
      <c r="A29" s="51"/>
      <c r="B29" s="51"/>
      <c r="C29" s="56"/>
      <c r="D29" s="58"/>
      <c r="E29" s="11"/>
      <c r="F29" s="56"/>
      <c r="G29" s="54"/>
      <c r="H29" s="17">
        <v>66</v>
      </c>
      <c r="I29" s="67"/>
      <c r="J29" s="56"/>
      <c r="K29" s="11" t="s">
        <v>46</v>
      </c>
      <c r="L29" s="56"/>
      <c r="M29" s="32"/>
    </row>
    <row r="30" spans="1:13" ht="31.5">
      <c r="A30" s="52"/>
      <c r="B30" s="52"/>
      <c r="C30" s="56"/>
      <c r="D30" s="58"/>
      <c r="E30" s="11"/>
      <c r="F30" s="56"/>
      <c r="G30" s="54"/>
      <c r="H30" s="29">
        <v>444</v>
      </c>
      <c r="I30" s="67"/>
      <c r="J30" s="54"/>
      <c r="K30" s="29" t="s">
        <v>45</v>
      </c>
      <c r="L30" s="67"/>
      <c r="M30" s="32"/>
    </row>
    <row r="31" spans="1:13" ht="51.75" customHeight="1">
      <c r="A31" s="64" t="s">
        <v>49</v>
      </c>
      <c r="B31" s="68"/>
      <c r="C31" s="17" t="s">
        <v>19</v>
      </c>
      <c r="D31" s="18">
        <f>SUM(D25:D30)</f>
        <v>3145</v>
      </c>
      <c r="E31" s="18">
        <f aca="true" t="shared" si="0" ref="E31:J31">SUM(E25:E30)</f>
        <v>0</v>
      </c>
      <c r="F31" s="18">
        <f t="shared" si="0"/>
        <v>200</v>
      </c>
      <c r="G31" s="18">
        <f t="shared" si="0"/>
        <v>606</v>
      </c>
      <c r="H31" s="18">
        <f t="shared" si="0"/>
        <v>1429.1</v>
      </c>
      <c r="I31" s="18">
        <f t="shared" si="0"/>
        <v>389.3</v>
      </c>
      <c r="J31" s="18">
        <f t="shared" si="0"/>
        <v>520.6</v>
      </c>
      <c r="K31" s="17"/>
      <c r="L31" s="17"/>
      <c r="M31" s="32"/>
    </row>
    <row r="32" spans="1:13" ht="33.75" customHeight="1">
      <c r="A32" s="22"/>
      <c r="B32" s="71" t="s">
        <v>50</v>
      </c>
      <c r="C32" s="72"/>
      <c r="D32" s="24">
        <f>SUM(F32:J32)</f>
        <v>6863.360000000001</v>
      </c>
      <c r="E32" s="24" t="e">
        <f>SUM(E25:E27)+#REF!</f>
        <v>#REF!</v>
      </c>
      <c r="F32" s="24">
        <f>F17+F25+F26+F27</f>
        <v>200</v>
      </c>
      <c r="G32" s="24">
        <f>G17+G25+G26+G27+G28</f>
        <v>606</v>
      </c>
      <c r="H32" s="24">
        <f>H33+H34</f>
        <v>2601.02</v>
      </c>
      <c r="I32" s="24">
        <f>I33+I34</f>
        <v>2915.74</v>
      </c>
      <c r="J32" s="24">
        <f>J17+J25+J26+J27</f>
        <v>540.6</v>
      </c>
      <c r="K32" s="28"/>
      <c r="L32" s="28"/>
      <c r="M32" s="32">
        <f>F32+G32+H32+I32+J32</f>
        <v>6863.360000000001</v>
      </c>
    </row>
    <row r="33" spans="1:13" ht="31.5" customHeight="1">
      <c r="A33" s="22"/>
      <c r="B33" s="73"/>
      <c r="C33" s="73"/>
      <c r="D33" s="8">
        <f>SUM(F33:J33)</f>
        <v>2846.2999999999997</v>
      </c>
      <c r="E33" s="8"/>
      <c r="F33" s="8">
        <f>F32</f>
        <v>200</v>
      </c>
      <c r="G33" s="8">
        <f>G32</f>
        <v>606</v>
      </c>
      <c r="H33" s="8">
        <f>H19+H20+H21+H25+H28+H29</f>
        <v>1085.1</v>
      </c>
      <c r="I33" s="8">
        <f>I21+I25+I26</f>
        <v>414.6</v>
      </c>
      <c r="J33" s="8">
        <f>J32</f>
        <v>540.6</v>
      </c>
      <c r="K33" s="21" t="s">
        <v>16</v>
      </c>
      <c r="L33" s="21"/>
      <c r="M33" s="32"/>
    </row>
    <row r="34" spans="1:13" ht="31.5" customHeight="1">
      <c r="A34" s="23"/>
      <c r="B34" s="69"/>
      <c r="C34" s="70"/>
      <c r="D34" s="30">
        <f>SUM(F34:J34)</f>
        <v>4017.06</v>
      </c>
      <c r="E34" s="8"/>
      <c r="F34" s="8"/>
      <c r="G34" s="8"/>
      <c r="H34" s="8">
        <f>H30+H22</f>
        <v>1515.92</v>
      </c>
      <c r="I34" s="8">
        <f>I22</f>
        <v>2501.14</v>
      </c>
      <c r="J34" s="8"/>
      <c r="K34" s="21" t="s">
        <v>45</v>
      </c>
      <c r="L34" s="21"/>
      <c r="M34" s="32"/>
    </row>
    <row r="35" spans="1:13" ht="15.75" customHeight="1">
      <c r="A35" s="71" t="s">
        <v>25</v>
      </c>
      <c r="B35" s="72"/>
      <c r="C35" s="72"/>
      <c r="D35" s="71"/>
      <c r="E35" s="71"/>
      <c r="F35" s="71"/>
      <c r="G35" s="71"/>
      <c r="H35" s="71"/>
      <c r="I35" s="71"/>
      <c r="J35" s="71"/>
      <c r="K35" s="71"/>
      <c r="L35" s="71"/>
      <c r="M35" s="32"/>
    </row>
    <row r="36" spans="1:13" ht="34.5" customHeight="1">
      <c r="A36" s="37"/>
      <c r="B36" s="47" t="s">
        <v>26</v>
      </c>
      <c r="C36" s="47"/>
      <c r="D36" s="22" t="s">
        <v>51</v>
      </c>
      <c r="E36" s="22"/>
      <c r="F36" s="42">
        <v>2017</v>
      </c>
      <c r="G36" s="42" t="s">
        <v>62</v>
      </c>
      <c r="H36" s="42" t="s">
        <v>63</v>
      </c>
      <c r="I36" s="42" t="s">
        <v>64</v>
      </c>
      <c r="J36" s="42" t="s">
        <v>65</v>
      </c>
      <c r="K36" s="47" t="s">
        <v>27</v>
      </c>
      <c r="L36" s="47"/>
      <c r="M36" s="32"/>
    </row>
    <row r="37" spans="1:13" ht="15.75">
      <c r="A37" s="22" t="s">
        <v>28</v>
      </c>
      <c r="B37" s="47" t="s">
        <v>41</v>
      </c>
      <c r="C37" s="47"/>
      <c r="D37" s="9">
        <f>SUM(F37:J37)</f>
        <v>2565</v>
      </c>
      <c r="E37" s="8"/>
      <c r="F37" s="9">
        <f>F25+F26+F27</f>
        <v>200</v>
      </c>
      <c r="G37" s="9">
        <f>G25+G26+G27+G28</f>
        <v>606</v>
      </c>
      <c r="H37" s="9">
        <f>H25+H26+H27</f>
        <v>829.1</v>
      </c>
      <c r="I37" s="9">
        <f>I25+I26+I27</f>
        <v>389.3</v>
      </c>
      <c r="J37" s="9">
        <f>J25+J26+J27+J17</f>
        <v>540.6</v>
      </c>
      <c r="K37" s="66" t="s">
        <v>16</v>
      </c>
      <c r="L37" s="66"/>
      <c r="M37" s="32"/>
    </row>
    <row r="38" spans="1:13" ht="15.75" customHeight="1">
      <c r="A38" s="60" t="s">
        <v>29</v>
      </c>
      <c r="B38" s="82" t="s">
        <v>42</v>
      </c>
      <c r="C38" s="83"/>
      <c r="D38" s="27">
        <v>600</v>
      </c>
      <c r="E38" s="8"/>
      <c r="F38" s="9"/>
      <c r="G38" s="9"/>
      <c r="H38" s="9">
        <f>SUM(H39:H41)</f>
        <v>600</v>
      </c>
      <c r="I38" s="9"/>
      <c r="J38" s="9"/>
      <c r="K38" s="75"/>
      <c r="L38" s="76"/>
      <c r="M38" s="32"/>
    </row>
    <row r="39" spans="1:13" ht="15.75" customHeight="1">
      <c r="A39" s="51"/>
      <c r="B39" s="84"/>
      <c r="C39" s="63"/>
      <c r="D39" s="61" t="s">
        <v>54</v>
      </c>
      <c r="E39" s="8">
        <v>230</v>
      </c>
      <c r="F39" s="9"/>
      <c r="G39" s="9"/>
      <c r="H39" s="8">
        <v>90</v>
      </c>
      <c r="I39" s="9"/>
      <c r="J39" s="9"/>
      <c r="K39" s="75" t="s">
        <v>16</v>
      </c>
      <c r="L39" s="76"/>
      <c r="M39" s="32"/>
    </row>
    <row r="40" spans="1:13" ht="38.25" customHeight="1">
      <c r="A40" s="51"/>
      <c r="B40" s="84"/>
      <c r="C40" s="63"/>
      <c r="D40" s="56"/>
      <c r="E40" s="8"/>
      <c r="F40" s="9"/>
      <c r="G40" s="9"/>
      <c r="H40" s="8">
        <f>H29</f>
        <v>66</v>
      </c>
      <c r="I40" s="9"/>
      <c r="J40" s="9"/>
      <c r="K40" s="77" t="s">
        <v>46</v>
      </c>
      <c r="L40" s="78"/>
      <c r="M40" s="32"/>
    </row>
    <row r="41" spans="1:13" ht="15.75">
      <c r="A41" s="87"/>
      <c r="B41" s="85"/>
      <c r="C41" s="86"/>
      <c r="D41" s="56"/>
      <c r="E41" s="10"/>
      <c r="F41" s="27"/>
      <c r="G41" s="27"/>
      <c r="H41" s="10">
        <f>H30</f>
        <v>444</v>
      </c>
      <c r="I41" s="27"/>
      <c r="J41" s="27"/>
      <c r="K41" s="75" t="s">
        <v>45</v>
      </c>
      <c r="L41" s="76"/>
      <c r="M41" s="32"/>
    </row>
    <row r="42" spans="1:13" ht="15.75" customHeight="1">
      <c r="A42" s="91" t="s">
        <v>32</v>
      </c>
      <c r="B42" s="88" t="s">
        <v>40</v>
      </c>
      <c r="C42" s="88"/>
      <c r="D42" s="18">
        <f>SUM(H42:J42)</f>
        <v>3698.36</v>
      </c>
      <c r="E42" s="17"/>
      <c r="F42" s="18"/>
      <c r="G42" s="18"/>
      <c r="H42" s="18">
        <f>SUM(H43:H44)</f>
        <v>1171.92</v>
      </c>
      <c r="I42" s="18">
        <f>SUM(I43:I44)</f>
        <v>2526.44</v>
      </c>
      <c r="J42" s="18"/>
      <c r="K42" s="80"/>
      <c r="L42" s="81"/>
      <c r="M42" s="32"/>
    </row>
    <row r="43" spans="1:13" ht="15.75">
      <c r="A43" s="91"/>
      <c r="B43" s="89"/>
      <c r="C43" s="89"/>
      <c r="D43" s="74" t="s">
        <v>54</v>
      </c>
      <c r="E43" s="17">
        <v>230</v>
      </c>
      <c r="F43" s="18"/>
      <c r="G43" s="18"/>
      <c r="H43" s="17">
        <f>H19+H20+H21</f>
        <v>100</v>
      </c>
      <c r="I43" s="17">
        <f>I21</f>
        <v>25.3</v>
      </c>
      <c r="J43" s="18"/>
      <c r="K43" s="80" t="s">
        <v>16</v>
      </c>
      <c r="L43" s="81"/>
      <c r="M43" s="32"/>
    </row>
    <row r="44" spans="1:13" ht="15.75">
      <c r="A44" s="91"/>
      <c r="B44" s="90"/>
      <c r="C44" s="90"/>
      <c r="D44" s="74"/>
      <c r="E44" s="17"/>
      <c r="F44" s="18"/>
      <c r="G44" s="18"/>
      <c r="H44" s="17">
        <f>H22</f>
        <v>1071.92</v>
      </c>
      <c r="I44" s="17">
        <f>I22</f>
        <v>2501.14</v>
      </c>
      <c r="J44" s="18"/>
      <c r="K44" s="74" t="s">
        <v>45</v>
      </c>
      <c r="L44" s="74"/>
      <c r="M44" s="32"/>
    </row>
  </sheetData>
  <sheetProtection selectLockedCells="1" selectUnlockedCells="1"/>
  <mergeCells count="55">
    <mergeCell ref="K43:L43"/>
    <mergeCell ref="B38:C41"/>
    <mergeCell ref="A38:A41"/>
    <mergeCell ref="B42:C44"/>
    <mergeCell ref="A42:A44"/>
    <mergeCell ref="K44:L44"/>
    <mergeCell ref="D43:D44"/>
    <mergeCell ref="K42:L42"/>
    <mergeCell ref="K19:K21"/>
    <mergeCell ref="D39:D41"/>
    <mergeCell ref="K41:L41"/>
    <mergeCell ref="K40:L40"/>
    <mergeCell ref="I28:I30"/>
    <mergeCell ref="K38:L38"/>
    <mergeCell ref="K39:L39"/>
    <mergeCell ref="A23:B23"/>
    <mergeCell ref="K36:L36"/>
    <mergeCell ref="B37:C37"/>
    <mergeCell ref="K37:L37"/>
    <mergeCell ref="L28:L30"/>
    <mergeCell ref="A31:B31"/>
    <mergeCell ref="B34:C34"/>
    <mergeCell ref="B32:C32"/>
    <mergeCell ref="B33:C33"/>
    <mergeCell ref="A35:L35"/>
    <mergeCell ref="B36:C36"/>
    <mergeCell ref="A16:L16"/>
    <mergeCell ref="A24:L24"/>
    <mergeCell ref="K10:K12"/>
    <mergeCell ref="D10:J10"/>
    <mergeCell ref="B21:B22"/>
    <mergeCell ref="C21:C22"/>
    <mergeCell ref="L18:L22"/>
    <mergeCell ref="A18:A22"/>
    <mergeCell ref="J28:J30"/>
    <mergeCell ref="A7:L7"/>
    <mergeCell ref="A9:L9"/>
    <mergeCell ref="A8:L8"/>
    <mergeCell ref="A14:L14"/>
    <mergeCell ref="L10:L12"/>
    <mergeCell ref="D11:D12"/>
    <mergeCell ref="E11:J11"/>
    <mergeCell ref="A10:A12"/>
    <mergeCell ref="B10:B12"/>
    <mergeCell ref="C10:C12"/>
    <mergeCell ref="B28:B30"/>
    <mergeCell ref="A28:A30"/>
    <mergeCell ref="G28:G30"/>
    <mergeCell ref="F28:F30"/>
    <mergeCell ref="D28:D30"/>
    <mergeCell ref="C28:C30"/>
    <mergeCell ref="K1:L1"/>
    <mergeCell ref="K2:L2"/>
    <mergeCell ref="K3:L3"/>
    <mergeCell ref="K4:L4"/>
  </mergeCells>
  <printOptions/>
  <pageMargins left="0.1968503937007874" right="0.1968503937007874" top="0.984251968503937" bottom="0.31496062992125984" header="0.31496062992125984" footer="0.31496062992125984"/>
  <pageSetup horizontalDpi="300" verticalDpi="300" orientation="landscape" paperSize="9" scale="63" r:id="rId1"/>
  <rowBreaks count="2" manualBreakCount="2">
    <brk id="23" max="11" man="1"/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АРХИТЕКТУРА</dc:creator>
  <cp:keywords/>
  <dc:description/>
  <cp:lastModifiedBy>Админ</cp:lastModifiedBy>
  <cp:lastPrinted>2019-05-17T06:18:07Z</cp:lastPrinted>
  <dcterms:created xsi:type="dcterms:W3CDTF">2014-08-26T08:34:47Z</dcterms:created>
  <dcterms:modified xsi:type="dcterms:W3CDTF">2019-05-29T06:58:54Z</dcterms:modified>
  <cp:category/>
  <cp:version/>
  <cp:contentType/>
  <cp:contentStatus/>
  <cp:revision>1</cp:revision>
</cp:coreProperties>
</file>