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<sst xmlns="http://schemas.openxmlformats.org/spreadsheetml/2006/main" count="103" uniqueCount="66">
  <si>
    <t>№ п/п</t>
  </si>
  <si>
    <t>Наименование мероприятий</t>
  </si>
  <si>
    <t>Объем финансирования, тыс.руб.</t>
  </si>
  <si>
    <t>Источник финансирования</t>
  </si>
  <si>
    <t>ГРБС/исполнители</t>
  </si>
  <si>
    <t>2014г</t>
  </si>
  <si>
    <t>2015г</t>
  </si>
  <si>
    <t>2016г</t>
  </si>
  <si>
    <t>2017г</t>
  </si>
  <si>
    <t>2018г</t>
  </si>
  <si>
    <t>2019г</t>
  </si>
  <si>
    <t>Всего</t>
  </si>
  <si>
    <t>Обеспечение условий для развития на территории города массовой физической культуры и спорта</t>
  </si>
  <si>
    <t>Средства бюджета городского округа Октябрьск без субсидий из вышестоящих бюджетов</t>
  </si>
  <si>
    <t>Организация и проведение физкультурно- спортивной работы с населением, согласно единого  календарного плана официальных физкультурных и спортивных  мероприятий в г.о. Октябрьск, утверждаемого ежегодно на начало календарного   года</t>
  </si>
  <si>
    <t>МКУ «Управление социального развития Администрации г.о. Октябрьск»/ МБУ г.о. Октябрьск "ЦСС"</t>
  </si>
  <si>
    <t xml:space="preserve">Организация и проведение работ, связанных с решением  вопросов местного значения. </t>
  </si>
  <si>
    <t>Капитальный ремонт стадиона «Локомотив» городского округа Октябрьск Самарской области</t>
  </si>
  <si>
    <t xml:space="preserve">Средства бюджета городского округа Октябрьск сформированных за счет субсидий, поступающих из областного бюджета </t>
  </si>
  <si>
    <t>МКУ г.о. Октябрьск «Комитет по архитектуре, строительству и транспорту Администрации г.о. Октябрьск»</t>
  </si>
  <si>
    <t>Технологическое присоединение к электрическим сетям ст. «Локомотив»</t>
  </si>
  <si>
    <t xml:space="preserve">Поверка достоверности определения сметной стоимости по объекту: «Капитальный ремонт стадиона «Локомотив»  г.о. Октябрьск Самарской области» </t>
  </si>
  <si>
    <t>Вынос электрических сетей из зоны ст. «Локомотив» городского округа Октябрьск</t>
  </si>
  <si>
    <t>Установка теплосчетчика  на ст. «Локомотив» городского округа Октябрьск</t>
  </si>
  <si>
    <t>Оплата за потребленную электрическую энергию и теплоэнергию в период капитального ремонта ст. «Локомотив» городского округа Октябрьск</t>
  </si>
  <si>
    <t>Оснащение оборудованием стадиона «Локомотив» городского округа Октябрьск, в том числе приобретение основных средств МБУ "ЦСС"</t>
  </si>
  <si>
    <t>Средства бюджета городского округа Октябрьск сформированных за счет субсидий, поступающих из областного бюджета</t>
  </si>
  <si>
    <t>Итого по разделу 2:</t>
  </si>
  <si>
    <t>Всего по программе</t>
  </si>
  <si>
    <t>В том числе</t>
  </si>
  <si>
    <t>2020г.</t>
  </si>
  <si>
    <t xml:space="preserve">Мероприятия по реализации  муниципальной программы городского округа  Октябрьск    Самарской  области
           «РАЗВИТИЕ ФИЗИЧЕСКОЙ КУЛЬТУРЫ И СПОРТА В ГОРОДСКОМ ОКРУГЕ ОКТЯБРЬСК САМАРСКОЙ
 ОБЛАСТИ»  НА 2014-2020 ГОДЫ
</t>
  </si>
  <si>
    <t xml:space="preserve">МКУ «Управление социального развития Администрации г.о. Октябрьск»/ МБУ г.о. Октябрьск "ЦСС" </t>
  </si>
  <si>
    <t xml:space="preserve">МКУ г.о. Октябрьск «Комитет по архитектуре, строительству и транспорту Администрации                     г.о. Октябрьск»                 </t>
  </si>
  <si>
    <t>Организация хоккейных матчей , в том чсиле учебно-тренировочные занятия на ледовом поле и приобретение спортивного инвентаря и спортивной одежды</t>
  </si>
  <si>
    <t>Реализация общественного проекта с участием населения городского округа Октябрьск - "Возродим дворовый спорт - ВМЕСТЕ!"</t>
  </si>
  <si>
    <t>Средства бюджета городского округа Октябрьск без субсидий из вышестоящих бюджетов (средства населения (физических и (или) юридических лиц)</t>
  </si>
  <si>
    <t>Организация и проведение сертификации спортивных сооружений</t>
  </si>
  <si>
    <t>Реализация общественного проекта с участием населения городского округа Октябрьск - "Доброходы на Волге"</t>
  </si>
  <si>
    <t>Реализация общественного проекта с участием населения городского округа Октябрьск -"Спортивная держава" - восстановление ограждений на спортивных объектах</t>
  </si>
  <si>
    <t>ПРИЛОЖЕНИЕ № 2</t>
  </si>
  <si>
    <t>Цель: создание условий, обеспечивающих возможность для жителей городского округа Октябрьск  вести здоровый образ жизни, систематически  заниматься физической культурой и спортом, получить доступ к развитой спортивной инфраструктуре</t>
  </si>
  <si>
    <t>Задача 1: Популяризация систематических занятий физической культурой и спортом как неотъемлемой части повседневной жизни современного человека</t>
  </si>
  <si>
    <t>Задача 3: Развитие адаптивной физической культуры и спорта, вовлечение лиц с ограниченными возможностями здоровья в занятия физической культурой и спортом.</t>
  </si>
  <si>
    <t>Задача 2: Укрепление и развитие материально-технической базы и информатизации физической культуры и спорта в городском округе Октябрьск Самарской области</t>
  </si>
  <si>
    <t>2.1</t>
  </si>
  <si>
    <t>1.1</t>
  </si>
  <si>
    <t>1.2</t>
  </si>
  <si>
    <t>1.3</t>
  </si>
  <si>
    <t>1.4</t>
  </si>
  <si>
    <t>Итого по разделу 1: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</si>
  <si>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</si>
  <si>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</si>
  <si>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</si>
  <si>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</si>
  <si>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</si>
  <si>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</si>
  <si>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</si>
  <si>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</si>
  <si>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</si>
  <si>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</si>
  <si>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</si>
  <si>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Развитие адаптивной физической культуры: организация и проведение спортивных мероприятий среди людей с ограниченными возможностями здоровья и инвалидов</t>
  </si>
  <si>
    <t>В рамках основной деятельности</t>
  </si>
  <si>
    <t>Итого по разделу 3:</t>
  </si>
  <si>
    <t xml:space="preserve">к муниципальной программе городского округа  Октябрьск    
                               Самарской  области «Развитие  физической культуры и  спорта 
                                                                          в городском округе Октябрьск  Самарской  области »  на 2014-2020 годы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</si>
</sst>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FC19]d\ mmmm\ yyyy\ &quot;г.&quot;"/>
    <numFmt numFmtId="191" formatCode="#,##0.0_р_."/>
    <numFmt numFmtId="192" formatCode="#,##0.0"/>
  </numFmts>
  <fonts count="33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2" fillId="7" borderId="1" applyNumberFormat="0" applyAlignment="0" applyProtection="0"/>
    <xf numFmtId="0" fontId="28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184" fontId="9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4" fontId="10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6" fillId="24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84" fontId="6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4" fontId="0" fillId="0" borderId="16" xfId="0" applyNumberForma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184" fontId="6" fillId="0" borderId="19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0" fillId="0" borderId="14" xfId="0" applyNumberFormat="1" applyBorder="1" applyAlignment="1">
      <alignment horizontal="justify" vertical="center" wrapText="1"/>
    </xf>
    <xf numFmtId="191" fontId="6" fillId="0" borderId="14" xfId="0" applyNumberFormat="1" applyFont="1" applyBorder="1" applyAlignment="1">
      <alignment horizontal="center" vertical="center" wrapText="1"/>
    </xf>
    <xf numFmtId="191" fontId="0" fillId="24" borderId="14" xfId="0" applyNumberFormat="1" applyFill="1" applyBorder="1" applyAlignment="1">
      <alignment horizontal="justify" vertical="center" wrapText="1"/>
    </xf>
    <xf numFmtId="191" fontId="6" fillId="0" borderId="12" xfId="0" applyNumberFormat="1" applyFont="1" applyBorder="1" applyAlignment="1">
      <alignment horizontal="center" vertical="center" wrapText="1"/>
    </xf>
    <xf numFmtId="191" fontId="6" fillId="0" borderId="13" xfId="0" applyNumberFormat="1" applyFont="1" applyBorder="1" applyAlignment="1">
      <alignment horizontal="center" vertical="center" wrapText="1"/>
    </xf>
    <xf numFmtId="191" fontId="6" fillId="0" borderId="10" xfId="0" applyNumberFormat="1" applyFont="1" applyBorder="1" applyAlignment="1">
      <alignment vertical="center" wrapText="1"/>
    </xf>
    <xf numFmtId="191" fontId="6" fillId="0" borderId="15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1" fontId="6" fillId="0" borderId="13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91" fontId="10" fillId="0" borderId="12" xfId="0" applyNumberFormat="1" applyFont="1" applyBorder="1" applyAlignment="1">
      <alignment horizontal="center" vertical="center" wrapText="1"/>
    </xf>
    <xf numFmtId="191" fontId="10" fillId="0" borderId="12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9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5" xfId="0" applyFont="1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4" fontId="9" fillId="0" borderId="16" xfId="0" applyNumberFormat="1" applyFont="1" applyBorder="1" applyAlignment="1">
      <alignment horizontal="center" vertical="center" wrapText="1"/>
    </xf>
    <xf numFmtId="184" fontId="11" fillId="0" borderId="14" xfId="0" applyNumberFormat="1" applyFont="1" applyBorder="1" applyAlignment="1">
      <alignment horizontal="center" vertical="center" wrapText="1"/>
    </xf>
    <xf numFmtId="184" fontId="9" fillId="0" borderId="23" xfId="0" applyNumberFormat="1" applyFont="1" applyBorder="1" applyAlignment="1">
      <alignment horizontal="center" vertical="center" wrapText="1"/>
    </xf>
    <xf numFmtId="184" fontId="11" fillId="0" borderId="16" xfId="0" applyNumberFormat="1" applyFont="1" applyBorder="1" applyAlignment="1">
      <alignment horizontal="center" vertical="center" wrapText="1"/>
    </xf>
    <xf numFmtId="184" fontId="11" fillId="0" borderId="16" xfId="0" applyNumberFormat="1" applyFont="1" applyBorder="1" applyAlignment="1">
      <alignment vertical="center"/>
    </xf>
    <xf numFmtId="184" fontId="11" fillId="0" borderId="14" xfId="0" applyNumberFormat="1" applyFont="1" applyBorder="1" applyAlignment="1">
      <alignment vertical="center"/>
    </xf>
    <xf numFmtId="49" fontId="0" fillId="0" borderId="23" xfId="0" applyNumberForma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84" fontId="11" fillId="0" borderId="16" xfId="0" applyNumberFormat="1" applyFont="1" applyBorder="1" applyAlignment="1">
      <alignment vertical="center" wrapText="1"/>
    </xf>
    <xf numFmtId="184" fontId="11" fillId="0" borderId="14" xfId="0" applyNumberFormat="1" applyFont="1" applyBorder="1" applyAlignment="1">
      <alignment vertical="center" wrapText="1"/>
    </xf>
    <xf numFmtId="184" fontId="9" fillId="24" borderId="23" xfId="0" applyNumberFormat="1" applyFont="1" applyFill="1" applyBorder="1" applyAlignment="1">
      <alignment horizontal="center" vertical="center" wrapText="1"/>
    </xf>
    <xf numFmtId="184" fontId="9" fillId="24" borderId="16" xfId="0" applyNumberFormat="1" applyFont="1" applyFill="1" applyBorder="1" applyAlignment="1">
      <alignment horizontal="center" vertical="center" wrapText="1"/>
    </xf>
    <xf numFmtId="184" fontId="9" fillId="24" borderId="14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184" fontId="11" fillId="0" borderId="14" xfId="0" applyNumberFormat="1" applyFont="1" applyFill="1" applyBorder="1" applyAlignment="1">
      <alignment horizontal="center" vertical="center" wrapText="1"/>
    </xf>
    <xf numFmtId="184" fontId="9" fillId="0" borderId="23" xfId="0" applyNumberFormat="1" applyFont="1" applyFill="1" applyBorder="1" applyAlignment="1">
      <alignment horizontal="center" vertical="center" wrapText="1"/>
    </xf>
    <xf numFmtId="184" fontId="11" fillId="0" borderId="16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 wrapText="1"/>
    </xf>
    <xf numFmtId="184" fontId="11" fillId="0" borderId="16" xfId="0" applyNumberFormat="1" applyFont="1" applyFill="1" applyBorder="1" applyAlignment="1">
      <alignment vertical="center" wrapText="1"/>
    </xf>
    <xf numFmtId="184" fontId="11" fillId="0" borderId="14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89" zoomScaleNormal="80" zoomScaleSheetLayoutView="89" zoomScalePageLayoutView="0" workbookViewId="0" topLeftCell="A40">
      <selection activeCell="C4" sqref="C4:J4"/>
    </sheetView>
  </sheetViews>
  <sheetFormatPr defaultColWidth="9.125" defaultRowHeight="12.75"/>
  <cols>
    <col min="1" max="1" width="9.625" style="0" bestFit="1" customWidth="1"/>
    <col min="2" max="2" width="39.375" style="0" customWidth="1"/>
    <col min="3" max="5" width="9.875" style="0" bestFit="1" customWidth="1"/>
    <col min="6" max="6" width="9.625" style="0" bestFit="1" customWidth="1"/>
    <col min="7" max="7" width="9.25390625" style="0" bestFit="1" customWidth="1"/>
    <col min="8" max="9" width="11.25390625" style="0" customWidth="1"/>
    <col min="10" max="10" width="12.00390625" style="0" bestFit="1" customWidth="1"/>
    <col min="11" max="11" width="24.25390625" style="0" customWidth="1"/>
    <col min="12" max="12" width="20.00390625" style="0" customWidth="1"/>
  </cols>
  <sheetData>
    <row r="1" spans="1:12" ht="52.5" customHeight="1">
      <c r="A1" s="73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1" customHeight="1">
      <c r="A2" s="73" t="s">
        <v>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92.25" customHeight="1" thickBot="1">
      <c r="A3" s="75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46.5" customHeight="1" thickBot="1">
      <c r="A4" s="80" t="s">
        <v>0</v>
      </c>
      <c r="B4" s="80" t="s">
        <v>1</v>
      </c>
      <c r="C4" s="77" t="s">
        <v>2</v>
      </c>
      <c r="D4" s="78"/>
      <c r="E4" s="78"/>
      <c r="F4" s="78"/>
      <c r="G4" s="78"/>
      <c r="H4" s="78"/>
      <c r="I4" s="78"/>
      <c r="J4" s="79"/>
      <c r="K4" s="80" t="s">
        <v>3</v>
      </c>
      <c r="L4" s="80" t="s">
        <v>4</v>
      </c>
    </row>
    <row r="5" spans="1:12" s="1" customFormat="1" ht="16.5" thickBot="1">
      <c r="A5" s="81"/>
      <c r="B5" s="81"/>
      <c r="C5" s="2" t="s">
        <v>5</v>
      </c>
      <c r="D5" s="3" t="s">
        <v>6</v>
      </c>
      <c r="E5" s="2" t="s">
        <v>7</v>
      </c>
      <c r="F5" s="4" t="s">
        <v>8</v>
      </c>
      <c r="G5" s="2" t="s">
        <v>9</v>
      </c>
      <c r="H5" s="2" t="s">
        <v>10</v>
      </c>
      <c r="I5" s="4" t="s">
        <v>30</v>
      </c>
      <c r="J5" s="4" t="s">
        <v>11</v>
      </c>
      <c r="K5" s="81"/>
      <c r="L5" s="81"/>
    </row>
    <row r="6" spans="1:12" s="1" customFormat="1" ht="27.75" customHeight="1">
      <c r="A6" s="89" t="s">
        <v>41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s="1" customFormat="1" ht="12.75">
      <c r="A7" s="91" t="s">
        <v>42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s="1" customFormat="1" ht="24" customHeight="1" thickBo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s="1" customFormat="1" ht="121.5" customHeight="1" thickBot="1">
      <c r="A9" s="35" t="s">
        <v>46</v>
      </c>
      <c r="B9" s="36" t="s">
        <v>14</v>
      </c>
      <c r="C9" s="7">
        <v>144.5</v>
      </c>
      <c r="D9" s="7">
        <v>518</v>
      </c>
      <c r="E9" s="7">
        <v>475.3</v>
      </c>
      <c r="F9" s="7">
        <v>532</v>
      </c>
      <c r="G9" s="7">
        <v>153.5</v>
      </c>
      <c r="H9" s="7">
        <v>166.2</v>
      </c>
      <c r="I9" s="24">
        <v>199.1</v>
      </c>
      <c r="J9" s="46">
        <f>C9+D9+E9+F9+G9+H9+I9</f>
        <v>2188.6</v>
      </c>
      <c r="K9" s="36" t="s">
        <v>13</v>
      </c>
      <c r="L9" s="30" t="s">
        <v>15</v>
      </c>
    </row>
    <row r="10" spans="1:12" s="1" customFormat="1" ht="12.75">
      <c r="A10" s="82" t="s">
        <v>47</v>
      </c>
      <c r="B10" s="124" t="s">
        <v>16</v>
      </c>
      <c r="C10" s="84">
        <v>43.2</v>
      </c>
      <c r="D10" s="84">
        <v>65.1</v>
      </c>
      <c r="E10" s="84">
        <v>77.1</v>
      </c>
      <c r="F10" s="84">
        <v>38.8</v>
      </c>
      <c r="G10" s="84">
        <v>9.1</v>
      </c>
      <c r="H10" s="84">
        <v>14.7</v>
      </c>
      <c r="I10" s="84">
        <v>3.8</v>
      </c>
      <c r="J10" s="84">
        <f>C10+D10+E10+F10+G10+H10+I10</f>
        <v>251.79999999999998</v>
      </c>
      <c r="K10" s="124" t="s">
        <v>13</v>
      </c>
      <c r="L10" s="84" t="s">
        <v>15</v>
      </c>
    </row>
    <row r="11" spans="1:12" s="1" customFormat="1" ht="56.25" customHeight="1">
      <c r="A11" s="148"/>
      <c r="B11" s="125"/>
      <c r="C11" s="147"/>
      <c r="D11" s="147"/>
      <c r="E11" s="85"/>
      <c r="F11" s="85"/>
      <c r="G11" s="85"/>
      <c r="H11" s="137"/>
      <c r="I11" s="85"/>
      <c r="J11" s="138"/>
      <c r="K11" s="125"/>
      <c r="L11" s="85"/>
    </row>
    <row r="12" spans="1:12" s="1" customFormat="1" ht="43.5" customHeight="1" thickBot="1">
      <c r="A12" s="148"/>
      <c r="B12" s="125"/>
      <c r="C12" s="147"/>
      <c r="D12" s="147"/>
      <c r="E12" s="85"/>
      <c r="F12" s="85"/>
      <c r="G12" s="85"/>
      <c r="H12" s="85"/>
      <c r="I12" s="85"/>
      <c r="J12" s="85"/>
      <c r="K12" s="125"/>
      <c r="L12" s="85"/>
    </row>
    <row r="13" spans="1:12" s="1" customFormat="1" ht="45.75" customHeight="1" thickBot="1">
      <c r="A13" s="110" t="s">
        <v>48</v>
      </c>
      <c r="B13" s="84" t="s">
        <v>35</v>
      </c>
      <c r="C13" s="51">
        <f aca="true" t="shared" si="0" ref="C13:I13">C14+C15+C16</f>
        <v>0</v>
      </c>
      <c r="D13" s="51">
        <f t="shared" si="0"/>
        <v>0</v>
      </c>
      <c r="E13" s="51">
        <f t="shared" si="0"/>
        <v>0</v>
      </c>
      <c r="F13" s="51">
        <f t="shared" si="0"/>
        <v>0</v>
      </c>
      <c r="G13" s="51">
        <f t="shared" si="0"/>
        <v>0</v>
      </c>
      <c r="H13" s="52">
        <f t="shared" si="0"/>
        <v>700</v>
      </c>
      <c r="I13" s="52">
        <f t="shared" si="0"/>
        <v>0</v>
      </c>
      <c r="J13" s="52">
        <f>J16+J15+J14</f>
        <v>700</v>
      </c>
      <c r="K13" s="39"/>
      <c r="L13" s="126" t="s">
        <v>15</v>
      </c>
    </row>
    <row r="14" spans="1:12" s="1" customFormat="1" ht="78" customHeight="1" thickBot="1">
      <c r="A14" s="97"/>
      <c r="B14" s="85"/>
      <c r="C14" s="11"/>
      <c r="D14" s="11"/>
      <c r="E14" s="11"/>
      <c r="F14" s="11"/>
      <c r="G14" s="11"/>
      <c r="H14" s="53">
        <v>560</v>
      </c>
      <c r="I14" s="53"/>
      <c r="J14" s="53">
        <f aca="true" t="shared" si="1" ref="J14:J20">SUM(C14:I14)</f>
        <v>560</v>
      </c>
      <c r="K14" s="39" t="s">
        <v>18</v>
      </c>
      <c r="L14" s="130"/>
    </row>
    <row r="15" spans="1:12" s="1" customFormat="1" ht="70.5" customHeight="1" thickBot="1">
      <c r="A15" s="97"/>
      <c r="B15" s="85"/>
      <c r="C15" s="11"/>
      <c r="D15" s="11"/>
      <c r="E15" s="11"/>
      <c r="F15" s="11"/>
      <c r="G15" s="11"/>
      <c r="H15" s="53">
        <v>70</v>
      </c>
      <c r="I15" s="53"/>
      <c r="J15" s="53">
        <f t="shared" si="1"/>
        <v>70</v>
      </c>
      <c r="K15" s="39" t="s">
        <v>13</v>
      </c>
      <c r="L15" s="130"/>
    </row>
    <row r="16" spans="1:12" s="1" customFormat="1" ht="126.75" customHeight="1" thickBot="1">
      <c r="A16" s="111"/>
      <c r="B16" s="86"/>
      <c r="C16" s="11"/>
      <c r="D16" s="11"/>
      <c r="E16" s="11"/>
      <c r="F16" s="11"/>
      <c r="G16" s="11"/>
      <c r="H16" s="53">
        <v>70</v>
      </c>
      <c r="I16" s="53"/>
      <c r="J16" s="53">
        <f t="shared" si="1"/>
        <v>70</v>
      </c>
      <c r="K16" s="39" t="s">
        <v>36</v>
      </c>
      <c r="L16" s="127"/>
    </row>
    <row r="17" spans="1:12" s="1" customFormat="1" ht="28.5" customHeight="1" thickBot="1">
      <c r="A17" s="145" t="s">
        <v>49</v>
      </c>
      <c r="B17" s="149" t="s">
        <v>38</v>
      </c>
      <c r="C17" s="51">
        <f>C18+C19+C20</f>
        <v>0</v>
      </c>
      <c r="D17" s="51">
        <f>D18+D19+D20</f>
        <v>0</v>
      </c>
      <c r="E17" s="51">
        <f>E18+E19+E20</f>
        <v>0</v>
      </c>
      <c r="F17" s="51">
        <f>F18+F19+F20</f>
        <v>0</v>
      </c>
      <c r="G17" s="51">
        <f>G18+G19+G20</f>
        <v>0</v>
      </c>
      <c r="H17" s="52">
        <f>SUM(H18:H20)</f>
        <v>380</v>
      </c>
      <c r="I17" s="52">
        <f>I18+I19+I20</f>
        <v>0</v>
      </c>
      <c r="J17" s="52">
        <f t="shared" si="1"/>
        <v>380</v>
      </c>
      <c r="K17" s="31"/>
      <c r="L17" s="143" t="s">
        <v>15</v>
      </c>
    </row>
    <row r="18" spans="1:12" s="1" customFormat="1" ht="93.75" customHeight="1" thickBot="1">
      <c r="A18" s="146"/>
      <c r="B18" s="149"/>
      <c r="C18" s="11"/>
      <c r="D18" s="11"/>
      <c r="E18" s="11"/>
      <c r="F18" s="11"/>
      <c r="G18" s="11"/>
      <c r="H18" s="53">
        <v>300</v>
      </c>
      <c r="I18" s="53"/>
      <c r="J18" s="53">
        <f t="shared" si="1"/>
        <v>300</v>
      </c>
      <c r="K18" s="38" t="s">
        <v>18</v>
      </c>
      <c r="L18" s="143"/>
    </row>
    <row r="19" spans="1:12" s="1" customFormat="1" ht="60" customHeight="1" thickBot="1">
      <c r="A19" s="146"/>
      <c r="B19" s="149"/>
      <c r="C19" s="11"/>
      <c r="D19" s="11"/>
      <c r="E19" s="11"/>
      <c r="F19" s="11"/>
      <c r="G19" s="11"/>
      <c r="H19" s="53">
        <v>40</v>
      </c>
      <c r="I19" s="53"/>
      <c r="J19" s="53">
        <f t="shared" si="1"/>
        <v>40</v>
      </c>
      <c r="K19" s="38" t="s">
        <v>13</v>
      </c>
      <c r="L19" s="143"/>
    </row>
    <row r="20" spans="1:12" s="1" customFormat="1" ht="103.5" customHeight="1" thickBot="1">
      <c r="A20" s="146"/>
      <c r="B20" s="150"/>
      <c r="C20" s="40"/>
      <c r="D20" s="40"/>
      <c r="E20" s="40"/>
      <c r="F20" s="40"/>
      <c r="G20" s="40"/>
      <c r="H20" s="54">
        <v>40</v>
      </c>
      <c r="I20" s="54"/>
      <c r="J20" s="54">
        <f t="shared" si="1"/>
        <v>40</v>
      </c>
      <c r="K20" s="41" t="s">
        <v>36</v>
      </c>
      <c r="L20" s="144"/>
    </row>
    <row r="21" spans="1:12" s="1" customFormat="1" ht="62.25" customHeight="1" thickBot="1">
      <c r="A21" s="94" t="s">
        <v>50</v>
      </c>
      <c r="B21" s="136"/>
      <c r="C21" s="47">
        <f aca="true" t="shared" si="2" ref="C21:J21">C17+C13+C10+C9</f>
        <v>187.7</v>
      </c>
      <c r="D21" s="47">
        <f t="shared" si="2"/>
        <v>583.1</v>
      </c>
      <c r="E21" s="47">
        <f t="shared" si="2"/>
        <v>552.4</v>
      </c>
      <c r="F21" s="47">
        <f t="shared" si="2"/>
        <v>570.8</v>
      </c>
      <c r="G21" s="47">
        <f t="shared" si="2"/>
        <v>162.6</v>
      </c>
      <c r="H21" s="48">
        <f t="shared" si="2"/>
        <v>1260.9</v>
      </c>
      <c r="I21" s="48">
        <f t="shared" si="2"/>
        <v>202.9</v>
      </c>
      <c r="J21" s="48">
        <f t="shared" si="2"/>
        <v>3520.3999999999996</v>
      </c>
      <c r="K21" s="49"/>
      <c r="L21" s="50"/>
    </row>
    <row r="22" spans="1:13" s="33" customFormat="1" ht="40.5" customHeight="1" thickBot="1">
      <c r="A22" s="134" t="s">
        <v>44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34"/>
    </row>
    <row r="23" spans="1:13" s="33" customFormat="1" ht="127.5" customHeight="1" thickBot="1">
      <c r="A23" s="82" t="s">
        <v>45</v>
      </c>
      <c r="B23" s="87" t="s">
        <v>12</v>
      </c>
      <c r="C23" s="55">
        <v>1732.9</v>
      </c>
      <c r="D23" s="55">
        <v>6403.3</v>
      </c>
      <c r="E23" s="55">
        <v>6902.5</v>
      </c>
      <c r="F23" s="55">
        <v>7193.6</v>
      </c>
      <c r="G23" s="55">
        <v>8478.4</v>
      </c>
      <c r="H23" s="56">
        <v>8742.6</v>
      </c>
      <c r="I23" s="56">
        <v>9252.6</v>
      </c>
      <c r="J23" s="56">
        <f aca="true" t="shared" si="3" ref="J23:J41">I23+H23+G23+F23+E23+D23+C23</f>
        <v>48705.9</v>
      </c>
      <c r="K23" s="84" t="s">
        <v>13</v>
      </c>
      <c r="L23" s="10" t="s">
        <v>32</v>
      </c>
      <c r="M23" s="34"/>
    </row>
    <row r="24" spans="1:13" s="33" customFormat="1" ht="128.25" customHeight="1" thickBot="1">
      <c r="A24" s="83"/>
      <c r="B24" s="88"/>
      <c r="C24" s="57"/>
      <c r="D24" s="57"/>
      <c r="E24" s="57"/>
      <c r="F24" s="58">
        <v>45.3</v>
      </c>
      <c r="G24" s="57"/>
      <c r="H24" s="57"/>
      <c r="I24" s="59"/>
      <c r="J24" s="55">
        <f t="shared" si="3"/>
        <v>45.3</v>
      </c>
      <c r="K24" s="86"/>
      <c r="L24" s="10" t="s">
        <v>33</v>
      </c>
      <c r="M24" s="34"/>
    </row>
    <row r="25" spans="1:12" s="1" customFormat="1" ht="91.5" customHeight="1" thickBot="1">
      <c r="A25" s="110" t="s">
        <v>51</v>
      </c>
      <c r="B25" s="141" t="s">
        <v>17</v>
      </c>
      <c r="C25" s="55">
        <v>63916.6</v>
      </c>
      <c r="D25" s="60">
        <v>2644.1</v>
      </c>
      <c r="E25" s="55"/>
      <c r="F25" s="60"/>
      <c r="G25" s="60"/>
      <c r="H25" s="60"/>
      <c r="I25" s="60"/>
      <c r="J25" s="60">
        <f t="shared" si="3"/>
        <v>66560.7</v>
      </c>
      <c r="K25" s="17" t="s">
        <v>18</v>
      </c>
      <c r="L25" s="126" t="s">
        <v>19</v>
      </c>
    </row>
    <row r="26" spans="1:12" s="1" customFormat="1" ht="80.25" customHeight="1" thickBot="1">
      <c r="A26" s="140"/>
      <c r="B26" s="142"/>
      <c r="C26" s="58">
        <v>7347</v>
      </c>
      <c r="D26" s="61">
        <v>304</v>
      </c>
      <c r="E26" s="61"/>
      <c r="F26" s="61"/>
      <c r="G26" s="61"/>
      <c r="H26" s="61"/>
      <c r="I26" s="61"/>
      <c r="J26" s="61">
        <f t="shared" si="3"/>
        <v>7651</v>
      </c>
      <c r="K26" s="18" t="s">
        <v>13</v>
      </c>
      <c r="L26" s="140"/>
    </row>
    <row r="27" spans="1:12" s="1" customFormat="1" ht="110.25" customHeight="1" thickBot="1">
      <c r="A27" s="37" t="s">
        <v>52</v>
      </c>
      <c r="B27" s="42" t="s">
        <v>20</v>
      </c>
      <c r="C27" s="62"/>
      <c r="D27" s="61">
        <v>641.1</v>
      </c>
      <c r="E27" s="61"/>
      <c r="F27" s="61"/>
      <c r="G27" s="61"/>
      <c r="H27" s="61"/>
      <c r="I27" s="61"/>
      <c r="J27" s="61">
        <f t="shared" si="3"/>
        <v>641.1</v>
      </c>
      <c r="K27" s="18" t="s">
        <v>13</v>
      </c>
      <c r="L27" s="18" t="s">
        <v>19</v>
      </c>
    </row>
    <row r="28" spans="1:12" s="1" customFormat="1" ht="99" customHeight="1" thickBot="1">
      <c r="A28" s="37" t="s">
        <v>53</v>
      </c>
      <c r="B28" s="5" t="s">
        <v>21</v>
      </c>
      <c r="C28" s="61"/>
      <c r="D28" s="61">
        <v>9.8</v>
      </c>
      <c r="E28" s="61"/>
      <c r="F28" s="61"/>
      <c r="G28" s="61"/>
      <c r="H28" s="61"/>
      <c r="I28" s="61"/>
      <c r="J28" s="61">
        <f t="shared" si="3"/>
        <v>9.8</v>
      </c>
      <c r="K28" s="18" t="s">
        <v>13</v>
      </c>
      <c r="L28" s="18" t="s">
        <v>19</v>
      </c>
    </row>
    <row r="29" spans="1:12" s="1" customFormat="1" ht="100.5" customHeight="1" thickBot="1">
      <c r="A29" s="37" t="s">
        <v>54</v>
      </c>
      <c r="B29" s="5" t="s">
        <v>22</v>
      </c>
      <c r="C29" s="61"/>
      <c r="D29" s="61">
        <v>200.9</v>
      </c>
      <c r="E29" s="61"/>
      <c r="F29" s="61"/>
      <c r="G29" s="61"/>
      <c r="H29" s="61"/>
      <c r="I29" s="61"/>
      <c r="J29" s="61">
        <f t="shared" si="3"/>
        <v>200.9</v>
      </c>
      <c r="K29" s="18" t="s">
        <v>13</v>
      </c>
      <c r="L29" s="18" t="s">
        <v>19</v>
      </c>
    </row>
    <row r="30" spans="1:12" s="1" customFormat="1" ht="108.75" customHeight="1" thickBot="1">
      <c r="A30" s="37" t="s">
        <v>55</v>
      </c>
      <c r="B30" s="5" t="s">
        <v>23</v>
      </c>
      <c r="C30" s="61"/>
      <c r="D30" s="61">
        <v>125.9</v>
      </c>
      <c r="E30" s="61"/>
      <c r="F30" s="61"/>
      <c r="G30" s="61"/>
      <c r="H30" s="61"/>
      <c r="I30" s="61"/>
      <c r="J30" s="61">
        <f t="shared" si="3"/>
        <v>125.9</v>
      </c>
      <c r="K30" s="18" t="s">
        <v>13</v>
      </c>
      <c r="L30" s="18" t="s">
        <v>19</v>
      </c>
    </row>
    <row r="31" spans="1:12" s="1" customFormat="1" ht="109.5" customHeight="1" thickBot="1">
      <c r="A31" s="37" t="s">
        <v>56</v>
      </c>
      <c r="B31" s="10" t="s">
        <v>24</v>
      </c>
      <c r="C31" s="60"/>
      <c r="D31" s="60">
        <v>144.1</v>
      </c>
      <c r="E31" s="60">
        <v>276.4</v>
      </c>
      <c r="F31" s="60">
        <v>23.6</v>
      </c>
      <c r="G31" s="60"/>
      <c r="H31" s="60"/>
      <c r="I31" s="60"/>
      <c r="J31" s="60">
        <f t="shared" si="3"/>
        <v>444.1</v>
      </c>
      <c r="K31" s="19" t="s">
        <v>13</v>
      </c>
      <c r="L31" s="17" t="s">
        <v>19</v>
      </c>
    </row>
    <row r="32" spans="1:12" s="1" customFormat="1" ht="106.5" customHeight="1" thickBot="1">
      <c r="A32" s="96" t="s">
        <v>57</v>
      </c>
      <c r="B32" s="84" t="s">
        <v>25</v>
      </c>
      <c r="C32" s="63"/>
      <c r="D32" s="55">
        <v>2300.2</v>
      </c>
      <c r="E32" s="63"/>
      <c r="F32" s="63"/>
      <c r="G32" s="55"/>
      <c r="H32" s="63"/>
      <c r="I32" s="63"/>
      <c r="J32" s="63">
        <f t="shared" si="3"/>
        <v>2300.2</v>
      </c>
      <c r="K32" s="20" t="s">
        <v>26</v>
      </c>
      <c r="L32" s="27" t="s">
        <v>19</v>
      </c>
    </row>
    <row r="33" spans="1:12" s="1" customFormat="1" ht="97.5" customHeight="1" thickBot="1">
      <c r="A33" s="97"/>
      <c r="B33" s="85"/>
      <c r="C33" s="55"/>
      <c r="D33" s="64">
        <v>264.4</v>
      </c>
      <c r="E33" s="64">
        <v>2861.2</v>
      </c>
      <c r="F33" s="64"/>
      <c r="G33" s="64"/>
      <c r="H33" s="64"/>
      <c r="I33" s="64"/>
      <c r="J33" s="64">
        <f t="shared" si="3"/>
        <v>3125.6</v>
      </c>
      <c r="K33" s="21" t="s">
        <v>13</v>
      </c>
      <c r="L33" s="28" t="s">
        <v>19</v>
      </c>
    </row>
    <row r="34" spans="1:12" s="1" customFormat="1" ht="84" customHeight="1" thickBot="1">
      <c r="A34" s="98"/>
      <c r="B34" s="86"/>
      <c r="C34" s="55"/>
      <c r="D34" s="55">
        <v>91.3</v>
      </c>
      <c r="E34" s="55">
        <v>100.5</v>
      </c>
      <c r="F34" s="55">
        <v>19</v>
      </c>
      <c r="G34" s="55"/>
      <c r="H34" s="55"/>
      <c r="I34" s="55">
        <v>36</v>
      </c>
      <c r="J34" s="64">
        <f t="shared" si="3"/>
        <v>246.8</v>
      </c>
      <c r="K34" s="29" t="s">
        <v>13</v>
      </c>
      <c r="L34" s="18" t="s">
        <v>15</v>
      </c>
    </row>
    <row r="35" spans="1:12" s="1" customFormat="1" ht="60" customHeight="1" thickBot="1">
      <c r="A35" s="109" t="s">
        <v>58</v>
      </c>
      <c r="B35" s="84" t="s">
        <v>34</v>
      </c>
      <c r="C35" s="61"/>
      <c r="D35" s="61"/>
      <c r="E35" s="61"/>
      <c r="F35" s="61"/>
      <c r="G35" s="61">
        <v>45.5</v>
      </c>
      <c r="H35" s="61"/>
      <c r="I35" s="61"/>
      <c r="J35" s="64">
        <f t="shared" si="3"/>
        <v>45.5</v>
      </c>
      <c r="K35" s="128" t="s">
        <v>13</v>
      </c>
      <c r="L35" s="126" t="s">
        <v>15</v>
      </c>
    </row>
    <row r="36" spans="1:12" s="1" customFormat="1" ht="29.25" customHeight="1" thickBot="1">
      <c r="A36" s="98"/>
      <c r="B36" s="86"/>
      <c r="C36" s="61"/>
      <c r="D36" s="61"/>
      <c r="E36" s="61"/>
      <c r="F36" s="61"/>
      <c r="G36" s="61">
        <v>42.5</v>
      </c>
      <c r="H36" s="61"/>
      <c r="I36" s="61"/>
      <c r="J36" s="64">
        <f t="shared" si="3"/>
        <v>42.5</v>
      </c>
      <c r="K36" s="129"/>
      <c r="L36" s="127"/>
    </row>
    <row r="37" spans="1:12" s="1" customFormat="1" ht="88.5" customHeight="1" thickBot="1">
      <c r="A37" s="43" t="s">
        <v>59</v>
      </c>
      <c r="B37" s="9" t="s">
        <v>37</v>
      </c>
      <c r="C37" s="62"/>
      <c r="D37" s="61"/>
      <c r="E37" s="61"/>
      <c r="F37" s="61"/>
      <c r="G37" s="61"/>
      <c r="H37" s="65">
        <v>60</v>
      </c>
      <c r="I37" s="65"/>
      <c r="J37" s="66">
        <f t="shared" si="3"/>
        <v>60</v>
      </c>
      <c r="K37" s="18" t="s">
        <v>13</v>
      </c>
      <c r="L37" s="32" t="s">
        <v>15</v>
      </c>
    </row>
    <row r="38" spans="1:12" s="1" customFormat="1" ht="24" customHeight="1" thickBot="1">
      <c r="A38" s="97" t="s">
        <v>60</v>
      </c>
      <c r="B38" s="85" t="s">
        <v>39</v>
      </c>
      <c r="C38" s="67"/>
      <c r="D38" s="67"/>
      <c r="E38" s="67"/>
      <c r="F38" s="67"/>
      <c r="G38" s="67"/>
      <c r="H38" s="68"/>
      <c r="I38" s="68">
        <f>I39+I40+I41</f>
        <v>1300</v>
      </c>
      <c r="J38" s="68">
        <f t="shared" si="3"/>
        <v>1300</v>
      </c>
      <c r="K38" s="17"/>
      <c r="L38" s="139" t="s">
        <v>15</v>
      </c>
    </row>
    <row r="39" spans="1:12" s="1" customFormat="1" ht="93.75" customHeight="1" thickBot="1">
      <c r="A39" s="97"/>
      <c r="B39" s="85"/>
      <c r="C39" s="60"/>
      <c r="D39" s="60"/>
      <c r="E39" s="60"/>
      <c r="F39" s="60"/>
      <c r="G39" s="60"/>
      <c r="H39" s="66"/>
      <c r="I39" s="66">
        <v>1000</v>
      </c>
      <c r="J39" s="66">
        <f t="shared" si="3"/>
        <v>1000</v>
      </c>
      <c r="K39" s="17" t="s">
        <v>18</v>
      </c>
      <c r="L39" s="130"/>
    </row>
    <row r="40" spans="1:12" s="1" customFormat="1" ht="63" customHeight="1" thickBot="1">
      <c r="A40" s="97"/>
      <c r="B40" s="85"/>
      <c r="C40" s="60"/>
      <c r="D40" s="60"/>
      <c r="E40" s="60"/>
      <c r="F40" s="60"/>
      <c r="G40" s="60"/>
      <c r="H40" s="66"/>
      <c r="I40" s="66">
        <v>200</v>
      </c>
      <c r="J40" s="66">
        <f t="shared" si="3"/>
        <v>200</v>
      </c>
      <c r="K40" s="19" t="s">
        <v>13</v>
      </c>
      <c r="L40" s="130"/>
    </row>
    <row r="41" spans="1:12" s="1" customFormat="1" ht="105.75" customHeight="1" thickBot="1">
      <c r="A41" s="111"/>
      <c r="B41" s="86"/>
      <c r="C41" s="60"/>
      <c r="D41" s="60"/>
      <c r="E41" s="60"/>
      <c r="F41" s="60"/>
      <c r="G41" s="60"/>
      <c r="H41" s="66"/>
      <c r="I41" s="66">
        <v>100</v>
      </c>
      <c r="J41" s="66">
        <f t="shared" si="3"/>
        <v>100</v>
      </c>
      <c r="K41" s="19" t="s">
        <v>36</v>
      </c>
      <c r="L41" s="127"/>
    </row>
    <row r="42" spans="1:12" s="1" customFormat="1" ht="38.25" customHeight="1" thickBot="1">
      <c r="A42" s="12"/>
      <c r="B42" s="44" t="s">
        <v>27</v>
      </c>
      <c r="C42" s="14">
        <f>C41+C40+C39+C38+C37+C36+C35+C34+C33+C32+C31+C30+C29+C28+C27+C26+C25+C24+C23</f>
        <v>72996.5</v>
      </c>
      <c r="D42" s="14">
        <f>D41+D40+D39+D38+D37+D36+D35+D34+D33+D32+D31+D30+D29+D28+D27+D26+D25+D24+D23</f>
        <v>13129.099999999999</v>
      </c>
      <c r="E42" s="14">
        <f>E41+E40+E39+E38+E37+E36+E35+E34+E33+E32+E31+E30+E29+E28+E27+E26+E25+E24+E23</f>
        <v>10140.6</v>
      </c>
      <c r="F42" s="14">
        <f>F41+F40+F39+F38+F37+F36+F35+F34+F33+F32+F31+F30+F29+F28+F27+F26+F25+F24+F23</f>
        <v>7281.5</v>
      </c>
      <c r="G42" s="14">
        <f>G41+G40+G39+G38+G37+G36+G35+G34+G33+G32+G31+G30+G29+G28+G27+G26+G25+G24+G23</f>
        <v>8566.4</v>
      </c>
      <c r="H42" s="26">
        <f>H38+H37+H36+H35+H34+H33+H32+H31+H30+H29+H28+H27+H26+H25+H24+H23</f>
        <v>8802.6</v>
      </c>
      <c r="I42" s="26">
        <f>I38+I37+I36+I35+I34+I33+I32+I31+I30+I29+I28+I27+I26+I25+I24+I23</f>
        <v>10588.6</v>
      </c>
      <c r="J42" s="26">
        <f>J38+J37+J36+J35+J34+J33++J32+J31+J30+J29+J28+J27+J26+J25+J24+J23</f>
        <v>131505.3</v>
      </c>
      <c r="K42" s="13"/>
      <c r="L42" s="13"/>
    </row>
    <row r="43" spans="1:12" s="1" customFormat="1" ht="42" customHeight="1" thickBot="1">
      <c r="A43" s="131" t="s">
        <v>43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3"/>
    </row>
    <row r="44" spans="1:12" s="1" customFormat="1" ht="129" customHeight="1" thickBot="1">
      <c r="A44" s="72" t="s">
        <v>61</v>
      </c>
      <c r="B44" s="45" t="s">
        <v>62</v>
      </c>
      <c r="C44" s="22"/>
      <c r="D44" s="22"/>
      <c r="E44" s="22"/>
      <c r="F44" s="22"/>
      <c r="G44" s="22"/>
      <c r="H44" s="22"/>
      <c r="I44" s="22"/>
      <c r="J44" s="22">
        <f>I44+H44+G44+F44+E44+D44+C44</f>
        <v>0</v>
      </c>
      <c r="K44" s="10" t="s">
        <v>63</v>
      </c>
      <c r="L44" s="10" t="s">
        <v>15</v>
      </c>
    </row>
    <row r="45" spans="1:12" s="1" customFormat="1" ht="45.75" customHeight="1" thickBot="1">
      <c r="A45" s="94" t="s">
        <v>64</v>
      </c>
      <c r="B45" s="95"/>
      <c r="C45" s="22">
        <f aca="true" t="shared" si="4" ref="C45:I45">C44</f>
        <v>0</v>
      </c>
      <c r="D45" s="22">
        <f t="shared" si="4"/>
        <v>0</v>
      </c>
      <c r="E45" s="22">
        <f t="shared" si="4"/>
        <v>0</v>
      </c>
      <c r="F45" s="22">
        <f t="shared" si="4"/>
        <v>0</v>
      </c>
      <c r="G45" s="22">
        <f t="shared" si="4"/>
        <v>0</v>
      </c>
      <c r="H45" s="22">
        <f t="shared" si="4"/>
        <v>0</v>
      </c>
      <c r="I45" s="22">
        <f t="shared" si="4"/>
        <v>0</v>
      </c>
      <c r="J45" s="22">
        <f>C45+D45+E45+F45+G45+H45+I45</f>
        <v>0</v>
      </c>
      <c r="K45" s="45"/>
      <c r="L45" s="10"/>
    </row>
    <row r="46" spans="1:12" s="1" customFormat="1" ht="26.25" customHeight="1">
      <c r="A46" s="99"/>
      <c r="B46" s="101" t="s">
        <v>28</v>
      </c>
      <c r="C46" s="103">
        <f>C45+C42+C21</f>
        <v>73184.2</v>
      </c>
      <c r="D46" s="103">
        <f>D45+D42+D21</f>
        <v>13712.199999999999</v>
      </c>
      <c r="E46" s="103">
        <f>E45+E42+E21</f>
        <v>10693</v>
      </c>
      <c r="F46" s="103">
        <f>F45+F42+F21</f>
        <v>7852.3</v>
      </c>
      <c r="G46" s="103">
        <f>G42+G45+G21</f>
        <v>8729</v>
      </c>
      <c r="H46" s="117">
        <f>H45+H42+H21</f>
        <v>10063.5</v>
      </c>
      <c r="I46" s="117">
        <f>I45+I42+I21</f>
        <v>10791.5</v>
      </c>
      <c r="J46" s="117">
        <f>I46+H46+G46+F46+E46+D46+C46</f>
        <v>135025.7</v>
      </c>
      <c r="K46" s="99"/>
      <c r="L46" s="99"/>
    </row>
    <row r="47" spans="1:12" s="1" customFormat="1" ht="15" customHeight="1" thickBot="1">
      <c r="A47" s="100"/>
      <c r="B47" s="102"/>
      <c r="C47" s="104"/>
      <c r="D47" s="104"/>
      <c r="E47" s="104"/>
      <c r="F47" s="104"/>
      <c r="G47" s="104"/>
      <c r="H47" s="118"/>
      <c r="I47" s="118"/>
      <c r="J47" s="118"/>
      <c r="K47" s="100"/>
      <c r="L47" s="100"/>
    </row>
    <row r="48" spans="1:12" s="1" customFormat="1" ht="16.5" thickBot="1">
      <c r="A48" s="6"/>
      <c r="B48" s="15" t="s">
        <v>29</v>
      </c>
      <c r="C48" s="69"/>
      <c r="D48" s="69"/>
      <c r="E48" s="70"/>
      <c r="F48" s="69"/>
      <c r="G48" s="69"/>
      <c r="H48" s="71"/>
      <c r="I48" s="71"/>
      <c r="J48" s="71"/>
      <c r="K48" s="5"/>
      <c r="L48" s="5"/>
    </row>
    <row r="49" spans="1:12" s="1" customFormat="1" ht="18" customHeight="1">
      <c r="A49" s="84"/>
      <c r="B49" s="84" t="s">
        <v>13</v>
      </c>
      <c r="C49" s="105">
        <v>9267.6</v>
      </c>
      <c r="D49" s="105">
        <v>8767.9</v>
      </c>
      <c r="E49" s="105">
        <v>10693</v>
      </c>
      <c r="F49" s="105">
        <v>7852.3</v>
      </c>
      <c r="G49" s="114">
        <v>8729</v>
      </c>
      <c r="H49" s="119">
        <v>9203.5</v>
      </c>
      <c r="I49" s="119">
        <v>9791.5</v>
      </c>
      <c r="J49" s="119">
        <f>I49+H49+G49+F49+E49+D49+C49</f>
        <v>64304.8</v>
      </c>
      <c r="K49" s="84"/>
      <c r="L49" s="84"/>
    </row>
    <row r="50" spans="1:12" ht="12.75">
      <c r="A50" s="85"/>
      <c r="B50" s="85"/>
      <c r="C50" s="106"/>
      <c r="D50" s="112"/>
      <c r="E50" s="107"/>
      <c r="F50" s="112"/>
      <c r="G50" s="115"/>
      <c r="H50" s="122"/>
      <c r="I50" s="117"/>
      <c r="J50" s="120"/>
      <c r="K50" s="85"/>
      <c r="L50" s="85"/>
    </row>
    <row r="51" spans="1:12" ht="12.75">
      <c r="A51" s="85"/>
      <c r="B51" s="85"/>
      <c r="C51" s="106"/>
      <c r="D51" s="112"/>
      <c r="E51" s="107"/>
      <c r="F51" s="112"/>
      <c r="G51" s="115"/>
      <c r="H51" s="122"/>
      <c r="I51" s="117"/>
      <c r="J51" s="120"/>
      <c r="K51" s="85"/>
      <c r="L51" s="85"/>
    </row>
    <row r="52" spans="1:12" ht="12.75" customHeight="1" thickBot="1">
      <c r="A52" s="86"/>
      <c r="B52" s="86"/>
      <c r="C52" s="104"/>
      <c r="D52" s="113"/>
      <c r="E52" s="108"/>
      <c r="F52" s="113"/>
      <c r="G52" s="116"/>
      <c r="H52" s="123"/>
      <c r="I52" s="121"/>
      <c r="J52" s="118"/>
      <c r="K52" s="86"/>
      <c r="L52" s="86"/>
    </row>
    <row r="53" spans="1:12" ht="60.75" thickBot="1">
      <c r="A53" s="6"/>
      <c r="B53" s="5" t="s">
        <v>26</v>
      </c>
      <c r="C53" s="8">
        <v>63916.6</v>
      </c>
      <c r="D53" s="8">
        <v>4944.3</v>
      </c>
      <c r="E53" s="8"/>
      <c r="F53" s="8"/>
      <c r="G53" s="8"/>
      <c r="H53" s="25">
        <v>860</v>
      </c>
      <c r="I53" s="25">
        <v>1000</v>
      </c>
      <c r="J53" s="25">
        <f>I53+H53+G53+F53+E53+D53+C53</f>
        <v>70720.9</v>
      </c>
      <c r="K53" s="5"/>
      <c r="L53" s="5"/>
    </row>
    <row r="54" ht="18.75">
      <c r="A54" s="16"/>
    </row>
    <row r="56" ht="12.75">
      <c r="J56" s="23"/>
    </row>
  </sheetData>
  <sheetProtection/>
  <mergeCells count="71">
    <mergeCell ref="A10:A12"/>
    <mergeCell ref="B17:B20"/>
    <mergeCell ref="L38:L41"/>
    <mergeCell ref="B10:B12"/>
    <mergeCell ref="A25:A26"/>
    <mergeCell ref="B25:B26"/>
    <mergeCell ref="L25:L26"/>
    <mergeCell ref="E10:E12"/>
    <mergeCell ref="L17:L20"/>
    <mergeCell ref="A17:A20"/>
    <mergeCell ref="C10:C12"/>
    <mergeCell ref="D10:D12"/>
    <mergeCell ref="K35:K36"/>
    <mergeCell ref="L13:L16"/>
    <mergeCell ref="A43:L43"/>
    <mergeCell ref="A22:L22"/>
    <mergeCell ref="A21:B21"/>
    <mergeCell ref="H10:H12"/>
    <mergeCell ref="I10:I12"/>
    <mergeCell ref="J10:J12"/>
    <mergeCell ref="A38:A41"/>
    <mergeCell ref="B38:B41"/>
    <mergeCell ref="K49:K52"/>
    <mergeCell ref="L4:L5"/>
    <mergeCell ref="L46:L47"/>
    <mergeCell ref="L49:L52"/>
    <mergeCell ref="L10:L12"/>
    <mergeCell ref="H49:H52"/>
    <mergeCell ref="K10:K12"/>
    <mergeCell ref="L35:L36"/>
    <mergeCell ref="K46:K47"/>
    <mergeCell ref="H46:H47"/>
    <mergeCell ref="G49:G52"/>
    <mergeCell ref="J46:J47"/>
    <mergeCell ref="J49:J52"/>
    <mergeCell ref="I46:I47"/>
    <mergeCell ref="I49:I52"/>
    <mergeCell ref="E46:E47"/>
    <mergeCell ref="F46:F47"/>
    <mergeCell ref="F49:F52"/>
    <mergeCell ref="G46:G47"/>
    <mergeCell ref="C46:C47"/>
    <mergeCell ref="C49:C52"/>
    <mergeCell ref="E49:E52"/>
    <mergeCell ref="A35:A36"/>
    <mergeCell ref="A13:A16"/>
    <mergeCell ref="B13:B16"/>
    <mergeCell ref="B49:B52"/>
    <mergeCell ref="D46:D47"/>
    <mergeCell ref="D49:D52"/>
    <mergeCell ref="B35:B36"/>
    <mergeCell ref="B4:B5"/>
    <mergeCell ref="B23:B24"/>
    <mergeCell ref="A6:L6"/>
    <mergeCell ref="A7:L8"/>
    <mergeCell ref="A45:B45"/>
    <mergeCell ref="A49:A52"/>
    <mergeCell ref="A32:A34"/>
    <mergeCell ref="A46:A47"/>
    <mergeCell ref="B32:B34"/>
    <mergeCell ref="B46:B47"/>
    <mergeCell ref="A1:L1"/>
    <mergeCell ref="A2:L2"/>
    <mergeCell ref="A3:L3"/>
    <mergeCell ref="C4:J4"/>
    <mergeCell ref="A4:A5"/>
    <mergeCell ref="A23:A24"/>
    <mergeCell ref="F10:F12"/>
    <mergeCell ref="G10:G12"/>
    <mergeCell ref="K4:K5"/>
    <mergeCell ref="K23:K24"/>
  </mergeCells>
  <printOptions/>
  <pageMargins left="0.7" right="0.7" top="0.75" bottom="0.75" header="0.3" footer="0.3"/>
  <pageSetup fitToHeight="0" fitToWidth="1" horizontalDpi="600" verticalDpi="600" orientation="landscape" paperSize="9" scale="76" r:id="rId1"/>
  <rowBreaks count="4" manualBreakCount="4">
    <brk id="12" max="255" man="1"/>
    <brk id="27" max="11" man="1"/>
    <brk id="33" max="255" man="1"/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ОсиповаТМ</cp:lastModifiedBy>
  <cp:lastPrinted>2020-12-16T10:12:46Z</cp:lastPrinted>
  <dcterms:created xsi:type="dcterms:W3CDTF">2016-06-17T07:38:11Z</dcterms:created>
  <dcterms:modified xsi:type="dcterms:W3CDTF">2020-12-16T10:12:49Z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1049-9.1.0.5152</vt:lpwstr>
  </property>
</Properties>
</file>