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униципальным образованиям" sheetId="1" r:id="rId1"/>
  </sheets>
  <definedNames>
    <definedName name="_xlnm.Print_Titles" localSheetId="0">'Муниципальным образованиям'!$7:$10</definedName>
    <definedName name="_xlnm.Print_Area" localSheetId="0">'Муниципальным образованиям'!$A$3:$X$101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9" authorId="0">
      <text>
        <r>
          <rPr>
            <b/>
            <sz val="8"/>
            <color indexed="8"/>
            <rFont val="Tahoma"/>
            <family val="2"/>
          </rPr>
          <t xml:space="preserve">АРХИТЕКТУРА:
</t>
        </r>
      </text>
    </comment>
    <comment ref="D88" authorId="0">
      <text>
        <r>
          <rPr>
            <b/>
            <sz val="8"/>
            <color indexed="8"/>
            <rFont val="Tahoma"/>
            <family val="2"/>
          </rPr>
          <t xml:space="preserve">АРХИТЕКТУРА:
</t>
        </r>
      </text>
    </comment>
  </commentList>
</comments>
</file>

<file path=xl/sharedStrings.xml><?xml version="1.0" encoding="utf-8"?>
<sst xmlns="http://schemas.openxmlformats.org/spreadsheetml/2006/main" count="365" uniqueCount="239">
  <si>
    <t xml:space="preserve"> </t>
  </si>
  <si>
    <t xml:space="preserve">  </t>
  </si>
  <si>
    <t>Предприятие</t>
  </si>
  <si>
    <t>Мероприятие на объекте</t>
  </si>
  <si>
    <t>Эффективность мероприятия</t>
  </si>
  <si>
    <t>Финансирование,  источники финансирования (тыс.руб)</t>
  </si>
  <si>
    <t xml:space="preserve">Финансирование по годам </t>
  </si>
  <si>
    <t>№   п.</t>
  </si>
  <si>
    <t>Наименование учреждения  (главного распорядителя средств бюджета)</t>
  </si>
  <si>
    <t>Ответственный исполнитель</t>
  </si>
  <si>
    <t>Мероприятие</t>
  </si>
  <si>
    <t>Объект (адрес)</t>
  </si>
  <si>
    <t>Название ресурса</t>
  </si>
  <si>
    <t>ед. изм.</t>
  </si>
  <si>
    <t>Стои-   мость ед. ресурса руб./ед.</t>
  </si>
  <si>
    <t>Годовое потребление до</t>
  </si>
  <si>
    <t>Год. потреб-ление после</t>
  </si>
  <si>
    <t>Срок окупае-мости затрат (год)</t>
  </si>
  <si>
    <t>Итого:</t>
  </si>
  <si>
    <t>средства бюджета городского округа</t>
  </si>
  <si>
    <t>другие источники финансирования</t>
  </si>
  <si>
    <t>1. Беззатратные мероприятия организационного, технического и информационного характера:</t>
  </si>
  <si>
    <t>1.1</t>
  </si>
  <si>
    <t>ГРБС (ответственные лица)</t>
  </si>
  <si>
    <t>Осуществление систематического контроля за использованием  горюче-смазочных материалов  в транспортном хозяйствев</t>
  </si>
  <si>
    <t>1.2</t>
  </si>
  <si>
    <t>Ежедневная проверка тормозной и топливной системы, системы охлаждения  в транспортном хозяйстве</t>
  </si>
  <si>
    <t>1.3</t>
  </si>
  <si>
    <t xml:space="preserve">Планирование всех выездов транспорта с учетом совмещения поездок нескольких работников  </t>
  </si>
  <si>
    <t>1.4</t>
  </si>
  <si>
    <t>Осуществление премирования водителей за экономию ГСМ в транспортном хозяйстве</t>
  </si>
  <si>
    <t>1.5</t>
  </si>
  <si>
    <t xml:space="preserve"> Инструктаж персонала по простейшим методам энергосбережения и повышения энергетической эффективности</t>
  </si>
  <si>
    <t>1.6</t>
  </si>
  <si>
    <t>Информационное обеспечение персонала и ответстенных за эксплуатацию хозяйства</t>
  </si>
  <si>
    <t>1.7</t>
  </si>
  <si>
    <t>Установка средств наглядной агитации</t>
  </si>
  <si>
    <t>1.8</t>
  </si>
  <si>
    <t>Утверждение форм и порядка морального и материального стимулирования персонала</t>
  </si>
  <si>
    <t>1.9</t>
  </si>
  <si>
    <r>
      <t xml:space="preserve">Оптимизация работы орг.техники:   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отключение компьютеров и орг.техники на период долгого отсутствия во время рабочего дня и во время обеденного перерыва, либо переключать в спящий режим;                                                                                                                                                                                                                                                                               - включать спящий режим от таймера в настройках системы;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выключать оборудование из сети для исключения работы оборудования в режиме stand-by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</si>
  <si>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2. Технические мероприятия в бюджетных учреждениях</t>
  </si>
  <si>
    <t>2.1</t>
  </si>
  <si>
    <t xml:space="preserve">МКУ "Управление социального развития Администрации городского округа Октябрьск Самарской области» 
</t>
  </si>
  <si>
    <t xml:space="preserve">  МБОУ  ДОД ДШИ № 2</t>
  </si>
  <si>
    <t xml:space="preserve">Предоставление субсидии на: </t>
  </si>
  <si>
    <t xml:space="preserve">   Замену окон на пластиковые (уменьшение теплопотерь)</t>
  </si>
  <si>
    <t xml:space="preserve"> ул.Волго-Донская,13</t>
  </si>
  <si>
    <t>тепловая энергия</t>
  </si>
  <si>
    <t>Гкал</t>
  </si>
  <si>
    <t>2.4</t>
  </si>
  <si>
    <t>МБУ г.о.Октябрьск «ДК «Первомайский»</t>
  </si>
  <si>
    <t>Замену светильников ламп накаливания на светильники дневного света (снижение потребления эл.энергии)</t>
  </si>
  <si>
    <t>ул.Станиславского,1</t>
  </si>
  <si>
    <t>электро-энергия</t>
  </si>
  <si>
    <t>квт/ч</t>
  </si>
  <si>
    <t>2.6</t>
  </si>
  <si>
    <t xml:space="preserve">     Замену окон на пластиковые (уменьшение теплопотерь)</t>
  </si>
  <si>
    <t>2.7</t>
  </si>
  <si>
    <t xml:space="preserve">     Установку утепленных дверей (уменьшение теплопотерь)</t>
  </si>
  <si>
    <t>2.9</t>
  </si>
  <si>
    <t>МБУ г.о.Октябрьск "ДК"Железнодорожник"</t>
  </si>
  <si>
    <t xml:space="preserve">Установку датчиков на движение или датчики присутствия людей в помещениях во входных тамбурах без естественного освещения через проемы в наружных стенах </t>
  </si>
  <si>
    <t>ул.Ленина,42</t>
  </si>
  <si>
    <t>электроэнергия</t>
  </si>
  <si>
    <t>2.10</t>
  </si>
  <si>
    <t>МБУ г.о. Октябрьск "ДК "Волга"</t>
  </si>
  <si>
    <t>Частичный ремонт системы отопления (сокращение теплопотерь) -32 радиатора</t>
  </si>
  <si>
    <t>ул.Мира,94А</t>
  </si>
  <si>
    <t>2.11</t>
  </si>
  <si>
    <t>МБУ «ЦБС г.о. Октябрьск»</t>
  </si>
  <si>
    <t xml:space="preserve"> Установку унитазов с двумя режимами слива (экономия расхода воды) 3 шт х 3,6тыс.руб=10,8 тыс.руб.</t>
  </si>
  <si>
    <t>ул.Гая,52, ул.Ленина,90, ул.Ленинградская,48</t>
  </si>
  <si>
    <t>вода</t>
  </si>
  <si>
    <t>м3</t>
  </si>
  <si>
    <t>2.13</t>
  </si>
  <si>
    <t>Замена прибора учета тепловой энергии (прибор устарел)</t>
  </si>
  <si>
    <t>ул.Ленина,90</t>
  </si>
  <si>
    <t>2.14</t>
  </si>
  <si>
    <t>ул.Гая,52а</t>
  </si>
  <si>
    <t>2.15</t>
  </si>
  <si>
    <t>Замену ламп накаливания светодиодными (36 шт х 1,77 тыс.руб =64 тыс.руб)</t>
  </si>
  <si>
    <t xml:space="preserve"> ул.Гая,52</t>
  </si>
  <si>
    <t>2.16</t>
  </si>
  <si>
    <t>Утепление фасада (уменьшение теплопотерь)</t>
  </si>
  <si>
    <t>ул.Ленинградская,48</t>
  </si>
  <si>
    <t>2.17</t>
  </si>
  <si>
    <t xml:space="preserve">   Установку рычажных смесителей (3шт х 2,65т.руб.=8 тыс.руб)</t>
  </si>
  <si>
    <t>2.18</t>
  </si>
  <si>
    <t xml:space="preserve">Частичный ремонт системы отопления (сокращение теплопотерь) </t>
  </si>
  <si>
    <t xml:space="preserve"> ул.Гая,52а</t>
  </si>
  <si>
    <t>2.19</t>
  </si>
  <si>
    <t>МБУ "Музей Октябрьск-на-Волге"</t>
  </si>
  <si>
    <t>Замену ламп дневного освещения на светодиодные в 1 зале 56 шт х 300р.=16,8 т.р.; 10шт.х450=4,5 тыс.руб.</t>
  </si>
  <si>
    <t>ул.Вокзальная,12</t>
  </si>
  <si>
    <t>2.20</t>
  </si>
  <si>
    <t xml:space="preserve">Замену ламп дневного освещения на светодиодные во 2 зале </t>
  </si>
  <si>
    <t>2.22</t>
  </si>
  <si>
    <t>МБУ "Центр спортивных сооружений"</t>
  </si>
  <si>
    <t>Установка прибора учёта тепловой энергии (снижение потребления тепловой энергии)</t>
  </si>
  <si>
    <t>ул.Ватутина,73</t>
  </si>
  <si>
    <t>Тепловая энергия</t>
  </si>
  <si>
    <t>2.23</t>
  </si>
  <si>
    <t>Замена стеклопакета (р-р 55,5см*125) снижение потерь тепла</t>
  </si>
  <si>
    <t>2.24</t>
  </si>
  <si>
    <t xml:space="preserve">   Установку рычажных смесителей * (9штх1,75 = 15,8 тыс.руб)</t>
  </si>
  <si>
    <t>2.25</t>
  </si>
  <si>
    <t xml:space="preserve">   Установку унитаза с 2-мя режимами слива (5шт * 4,9 =24,5)</t>
  </si>
  <si>
    <t>2.26</t>
  </si>
  <si>
    <t>МБУ "Дом молодежных организаций"</t>
  </si>
  <si>
    <t>Установка прибора учета ХВС (снижение расходов на оплату воды)</t>
  </si>
  <si>
    <t>ул.Ленина,45</t>
  </si>
  <si>
    <t>2.27</t>
  </si>
  <si>
    <t>Замена светильника уличного освещения на светодиодный прожектор (уменьшение расходов на оплату электроэнергии) 1 шт х 7075 руб.= 7,1 тыс.руб</t>
  </si>
  <si>
    <t>Установка доводчиков для дверей (уменьшение теплопотерь) 8 шт х 2800=22,4 тыс.руб.</t>
  </si>
  <si>
    <t xml:space="preserve">   Установку унитазов с 2-мя режимами слива (6шт * 9,5 тыс.руб =57тыс.руб.)</t>
  </si>
  <si>
    <t>ИТОГО по  Управлению</t>
  </si>
  <si>
    <t>в том числе за счет субсидий</t>
  </si>
  <si>
    <t xml:space="preserve">                               </t>
  </si>
  <si>
    <t>2.30</t>
  </si>
  <si>
    <t>Администрация городского округа Октябрьск Самарской области</t>
  </si>
  <si>
    <t xml:space="preserve">МКУ г.о.Октябрьск "Управление по вопросам ЖКХ, энергетики и функционирования ЕДДС" </t>
  </si>
  <si>
    <t>Обучение сотрудников бюджетных учреждений по программе "Практика заполнения энергетических деклараций" (17 человек)</t>
  </si>
  <si>
    <t>ул.Ленина,94</t>
  </si>
  <si>
    <t>2.31</t>
  </si>
  <si>
    <t>ИТОГО по  Администрации</t>
  </si>
  <si>
    <t>2.33</t>
  </si>
  <si>
    <t>МКУ "Комитет по архитектуре, строительству и транспорту Администрации г.о.Октябрьск"</t>
  </si>
  <si>
    <t>МБУ "Служба благоустройства, озеленения, содержания дорог и транспортного обслуживания"</t>
  </si>
  <si>
    <t xml:space="preserve">   Установка утепленных дверей (ГБОУ ООШ №2 (ДОУ №2) (снижение теплопотерь)</t>
  </si>
  <si>
    <t>ул.Кирова,2</t>
  </si>
  <si>
    <t>2.34</t>
  </si>
  <si>
    <t>ул.Гая,34</t>
  </si>
  <si>
    <t>2.35</t>
  </si>
  <si>
    <t xml:space="preserve">   Установка утепленных дверей (ГБОУ СОШ №8 (ДОУ №4) (снижение теплопотерь)</t>
  </si>
  <si>
    <t>ул.Аносова,60</t>
  </si>
  <si>
    <t>2.36</t>
  </si>
  <si>
    <t xml:space="preserve">   Установка утепленных дверей (ГБОУ СОШ №9 (ДОУ №13) (снижение теплопотерь)</t>
  </si>
  <si>
    <t>ул.Степана Разина,133а</t>
  </si>
  <si>
    <t>2.37</t>
  </si>
  <si>
    <t>ИТОГО по Комитету</t>
  </si>
  <si>
    <t>3. Мероприятия в жилищно-коммунальном  хозяйстве</t>
  </si>
  <si>
    <t>3.1</t>
  </si>
  <si>
    <t>МУП "Жилищное управление"</t>
  </si>
  <si>
    <t>Установка регулятора давления Ду=100мм, сталь, Рдо регулятора = 5кгс/см2, Рпосле регулятора =2 кгс/см2</t>
  </si>
  <si>
    <t xml:space="preserve">ул.Кирова, 55 (на пер. Волжский) </t>
  </si>
  <si>
    <t>Электро-энергия</t>
  </si>
  <si>
    <t>3.2</t>
  </si>
  <si>
    <t>Установка регулятора давления  (на водопровод на модульную котельную) Ду=100мм, сталь, Рдо регулятора = 8кгс/см2, Рпосле регулятора =2 кгс/см2</t>
  </si>
  <si>
    <t xml:space="preserve">ул. Аносова </t>
  </si>
  <si>
    <t>3.3</t>
  </si>
  <si>
    <r>
      <t>Установка регулятора давления ул. Разина (у центрального колодца в сторону ул. Разина) Ду=150мм, сталь, Р</t>
    </r>
    <r>
      <rPr>
        <vertAlign val="subscript"/>
        <sz val="11"/>
        <color indexed="8"/>
        <rFont val="Arial Narrow"/>
        <family val="2"/>
      </rPr>
      <t>до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 7кгс/см2, Р</t>
    </r>
    <r>
      <rPr>
        <vertAlign val="subscript"/>
        <sz val="11"/>
        <color indexed="8"/>
        <rFont val="Arial Narrow"/>
        <family val="2"/>
      </rPr>
      <t>после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=2 кгс/см2</t>
    </r>
  </si>
  <si>
    <t>ул.Разина</t>
  </si>
  <si>
    <t>3.4</t>
  </si>
  <si>
    <r>
      <t>Установка регулятора давления ул. Зеленовская, 42 (в сторону ул. Тихая) Ду=100мм, чугун, Р</t>
    </r>
    <r>
      <rPr>
        <vertAlign val="subscript"/>
        <sz val="11"/>
        <color indexed="8"/>
        <rFont val="Arial Narrow"/>
        <family val="2"/>
      </rPr>
      <t>до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 5кгс/см2, Р</t>
    </r>
    <r>
      <rPr>
        <vertAlign val="subscript"/>
        <sz val="11"/>
        <color indexed="8"/>
        <rFont val="Arial Narrow"/>
        <family val="2"/>
      </rPr>
      <t>после регулятора</t>
    </r>
    <r>
      <rPr>
        <sz val="11"/>
        <color indexed="8"/>
        <rFont val="Arial Narrow"/>
        <family val="2"/>
      </rPr>
      <t xml:space="preserve"> =2 кгс/см2</t>
    </r>
  </si>
  <si>
    <t xml:space="preserve">ул. Зеленовская, 42 (в сторону ул. Тихая) </t>
  </si>
  <si>
    <t>3.5</t>
  </si>
  <si>
    <r>
      <t>Установка регулятора давления ул. Зеленовская, 71 (в сторону «Правой Волги») Ду=100мм, чугун, Р</t>
    </r>
    <r>
      <rPr>
        <vertAlign val="subscript"/>
        <sz val="11"/>
        <color indexed="8"/>
        <rFont val="Arial Narrow"/>
        <family val="2"/>
      </rPr>
      <t>до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 4кгс/см2, Р</t>
    </r>
    <r>
      <rPr>
        <vertAlign val="subscript"/>
        <sz val="11"/>
        <color indexed="8"/>
        <rFont val="Arial Narrow"/>
        <family val="2"/>
      </rPr>
      <t>после регулятора</t>
    </r>
    <r>
      <rPr>
        <sz val="11"/>
        <color indexed="8"/>
        <rFont val="Arial Narrow"/>
        <family val="2"/>
      </rPr>
      <t xml:space="preserve"> =2 кгс/см2</t>
    </r>
  </si>
  <si>
    <t>ул. Зеленовская, 71 (в сторону «Правой Волги»)</t>
  </si>
  <si>
    <t>3.6</t>
  </si>
  <si>
    <r>
      <t>Установка регулятора давления ул. Вологина (в районе ул. Вологина, 4) Ду=150мм, ПЭ, Р</t>
    </r>
    <r>
      <rPr>
        <vertAlign val="subscript"/>
        <sz val="11"/>
        <color indexed="8"/>
        <rFont val="Arial Narrow"/>
        <family val="2"/>
      </rPr>
      <t xml:space="preserve">до регулятора </t>
    </r>
    <r>
      <rPr>
        <sz val="11"/>
        <color indexed="8"/>
        <rFont val="Arial Narrow"/>
        <family val="2"/>
      </rPr>
      <t>= 5кгс/см2, Р</t>
    </r>
    <r>
      <rPr>
        <vertAlign val="subscript"/>
        <sz val="11"/>
        <color indexed="8"/>
        <rFont val="Arial Narrow"/>
        <family val="2"/>
      </rPr>
      <t>после регулятора</t>
    </r>
    <r>
      <rPr>
        <sz val="11"/>
        <color indexed="8"/>
        <rFont val="Arial Narrow"/>
        <family val="2"/>
      </rPr>
      <t xml:space="preserve"> =3 кгс/см2</t>
    </r>
  </si>
  <si>
    <t>ул. Вологина (в районе ул. Вологина, 4)</t>
  </si>
  <si>
    <t>3.7</t>
  </si>
  <si>
    <t>Замена ламп накаливания освещения бытовых помещений на энергосберегающие лампы</t>
  </si>
  <si>
    <t>Объекты ВКХ</t>
  </si>
  <si>
    <t>3.8</t>
  </si>
  <si>
    <t>Замена электрообогревательного оборудования на электрокотлы «ГАЛАН» на насосных станциях.</t>
  </si>
  <si>
    <t>насосные станции</t>
  </si>
  <si>
    <t>3.9</t>
  </si>
  <si>
    <t>Приобретение счетчика расходомера РТ -5-Т (д=150) 4шт. с комплектом монтажных частей, технологической вставкой, задвижкой, монтажно-наладочные работы по установке счетчика.</t>
  </si>
  <si>
    <t>насосная ст. 1</t>
  </si>
  <si>
    <t>тыс.м3</t>
  </si>
  <si>
    <t>3.10</t>
  </si>
  <si>
    <t xml:space="preserve">Приобретение счетчика расходомера РТ -5-Т (д=150) с комплектом монтажных частей, технологической вставкой, задвижкой, монтажно-наладочные работы по установке счетчика. </t>
  </si>
  <si>
    <t>насосная ст. 2</t>
  </si>
  <si>
    <t>3.11</t>
  </si>
  <si>
    <t xml:space="preserve">Приобретение счетчика расходомера РТ -5-Т (д=400) 2шт. с комплектом монтажных частей, технологической вставкой, задвижкой, монтажно-наладочные работы по установке счетчика. </t>
  </si>
  <si>
    <t>насосная ст. 3</t>
  </si>
  <si>
    <t>3.12</t>
  </si>
  <si>
    <t xml:space="preserve">Приобретение счетчика расходомера РТ -5-Т (д=200) и (д=150) с комплектом монтажных частей, технологической вставкой, задвижкой. </t>
  </si>
  <si>
    <t>насосная ст. 4</t>
  </si>
  <si>
    <t>3.13</t>
  </si>
  <si>
    <t>Приобретение счетчика расходомера РТ -5-Т (д=100) 2шт. с комплектом монтажных частей, технологической вставкой, задвижкой, монтажно-наладочные работы по установке счетчика.</t>
  </si>
  <si>
    <t>насосная ст. 5</t>
  </si>
  <si>
    <t>3.14</t>
  </si>
  <si>
    <t xml:space="preserve">Приобретение счетчика расходомера РТ -5-Т (д=100) с комплектом монтажных частей, технологической вставкой, задвижкой, монтажно-наладочные работы по установке счетчика. </t>
  </si>
  <si>
    <t>Скважина «Ясная Поляна»</t>
  </si>
  <si>
    <t>3.15</t>
  </si>
  <si>
    <t>Скважина «Красный Октябрьск»</t>
  </si>
  <si>
    <t>3.16</t>
  </si>
  <si>
    <t xml:space="preserve">Обучение электротехнического персонала на группу допуска по электробезопасности. </t>
  </si>
  <si>
    <t>3.17</t>
  </si>
  <si>
    <t>ИТОГО по  ЖКХ</t>
  </si>
  <si>
    <t>3.18</t>
  </si>
  <si>
    <t>в том числе за счет собственных средств</t>
  </si>
  <si>
    <t>4. Мероприятия в транспортном хозяйстве.</t>
  </si>
  <si>
    <t>4.1</t>
  </si>
  <si>
    <t>Приобретение системы ГЛОНАС с датчиками в баках на а/машины в 2017г.</t>
  </si>
  <si>
    <t>топливо</t>
  </si>
  <si>
    <t>4.2</t>
  </si>
  <si>
    <t>Замена газового оборудования с испытанием (баллонов), установленных на а/машинах.</t>
  </si>
  <si>
    <t>ИТОГО по  Благоустройству</t>
  </si>
  <si>
    <t xml:space="preserve">ВСЕГО по ПРОГРАММЕ </t>
  </si>
  <si>
    <t xml:space="preserve">в том числе за счет средств бюджета городского округа </t>
  </si>
  <si>
    <t>5.1</t>
  </si>
  <si>
    <t xml:space="preserve"> МКУ г.о.Октябрьск "Управление социального развития Администрации г.о.  Октябрьск Самарской области» </t>
  </si>
  <si>
    <t>5.2</t>
  </si>
  <si>
    <t xml:space="preserve">Администрация городского округа Октябрьск </t>
  </si>
  <si>
    <t>5.3</t>
  </si>
  <si>
    <t xml:space="preserve">  МКУ г.о. Октябрьск "Комитет по архитектуре, строительству и транспорту Администрации г.о.Октябрьск</t>
  </si>
  <si>
    <t>2.38</t>
  </si>
  <si>
    <t>Установка приборов учета холодного водоснабжения в общеобразователь-ных учреждениях (ГБОУ ООШ №5, ГБОУ СОШ №8, ДОУ №2, ДОУ №13, ГБОУ СОШ №9)</t>
  </si>
  <si>
    <t>Строительно-монтажные работы по установке приборов учета в бюджетных учреждениях (оплата неустойки по суду)</t>
  </si>
  <si>
    <t>ул.Станиславско-го,11; ул.Гая,39; ул.Кирова,12; ул.Степана Разина, 133а;пер.Железнодо-рожный, 11а</t>
  </si>
  <si>
    <t>другие источники финансир ования</t>
  </si>
  <si>
    <t>парк спецтехники, пер.Железнодорож ный.11</t>
  </si>
  <si>
    <t>2.39</t>
  </si>
  <si>
    <t>2.40</t>
  </si>
  <si>
    <t>ул.Ленина, 54</t>
  </si>
  <si>
    <t xml:space="preserve">   Установка двери (Администрация г.о.Октябрьск) и  козырька над ней</t>
  </si>
  <si>
    <t xml:space="preserve">  Замена двери (Администрация г.о.Октябрьск) </t>
  </si>
  <si>
    <t>2.41</t>
  </si>
  <si>
    <t>ул.Ленина,54</t>
  </si>
  <si>
    <t>2.42</t>
  </si>
  <si>
    <t>Замена приборов учета тепловой энергии с устройством теплового узла (снижение расходов теплоэнергии) ГБОУ СОШ №8 (ДОУ №4)</t>
  </si>
  <si>
    <t>Перечень мероприятий  подпрограммы 1 " Энергосбережение и повышение энергетической  энергетической эффективности в бюджетной сфере и жилищно-коммунальном хозяйстве на 2017-2021 годы"</t>
  </si>
  <si>
    <t>Разрботка проектной документации узла учета тепловой энергии  (Администрация г.о.Октябрьск)</t>
  </si>
  <si>
    <t>5. Сводный отчет распределения денежных средств, предусмотренных   Программой  по   главным распорядителям  средств городского округа  Октябрьск на 2017-2021г.г.</t>
  </si>
  <si>
    <t>2.27.1</t>
  </si>
  <si>
    <t>2.27.2</t>
  </si>
  <si>
    <t>2.41.1</t>
  </si>
  <si>
    <t>Монтаж и установка прибора учета тепловой энергии (поставка оборудования, монтаж теплоузла и пусконаладочные работы в здании Администрации г.о.Октябрьск)</t>
  </si>
  <si>
    <t>Установка приборов учета тепловой энергии с устройством теплового узла (снижение расходов теплоэнергии) ГБОУ СОШ №8</t>
  </si>
  <si>
    <t>ул.Гая,39</t>
  </si>
  <si>
    <t>2.43</t>
  </si>
  <si>
    <t>Цель: Повышение энергосбережения и энергетической эффективности в городском округе Октябрьск Самарской области</t>
  </si>
  <si>
    <t>Ремонт системы отопления в СП ГБОУ СОШ №8 ДОУ №8 (приобретение материалов)</t>
  </si>
  <si>
    <t>Оформление и согласование технической документации (рабочий проект) на узел учета тепловой энергии, на объекте ГБОУ СОШ №8 по адресу: Самарская область, г.Октябрьск, ул.Гая,39</t>
  </si>
  <si>
    <t>Приложение №1 к постановлению  
Администрации городского округа Октябрьск 
от 22.10.2019  № 1132                                                                                                                       Приложение  к подпрограмме 1  "Энергосбережение и повышение энергетической эффективности в в бюджетной сфере и жилищно-коммунальном хозяйств на 2017-2021 годы"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</si>
</sst>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;0.0"/>
    <numFmt numFmtId="166" formatCode="0.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6" borderId="10" xfId="0" applyFont="1" applyFill="1" applyBorder="1" applyAlignment="1">
      <alignment/>
    </xf>
    <xf numFmtId="0" fontId="19" fillId="6" borderId="12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6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0" xfId="0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3" fillId="24" borderId="14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22" borderId="10" xfId="0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24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28" fillId="24" borderId="0" xfId="0" applyFont="1" applyFill="1" applyBorder="1" applyAlignment="1">
      <alignment horizontal="left" vertical="center"/>
    </xf>
    <xf numFmtId="0" fontId="0" fillId="22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/>
    </xf>
    <xf numFmtId="164" fontId="19" fillId="24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/>
    </xf>
    <xf numFmtId="0" fontId="19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/>
    </xf>
    <xf numFmtId="164" fontId="22" fillId="24" borderId="18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3" fillId="24" borderId="11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/>
    </xf>
    <xf numFmtId="164" fontId="23" fillId="24" borderId="11" xfId="0" applyNumberFormat="1" applyFont="1" applyFill="1" applyBorder="1" applyAlignment="1">
      <alignment horizontal="center" vertical="center"/>
    </xf>
    <xf numFmtId="164" fontId="23" fillId="26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center" vertical="center"/>
    </xf>
    <xf numFmtId="164" fontId="30" fillId="24" borderId="11" xfId="0" applyNumberFormat="1" applyFont="1" applyFill="1" applyBorder="1" applyAlignment="1">
      <alignment horizontal="center" vertical="center"/>
    </xf>
    <xf numFmtId="164" fontId="23" fillId="24" borderId="17" xfId="0" applyNumberFormat="1" applyFont="1" applyFill="1" applyBorder="1" applyAlignment="1">
      <alignment horizontal="center" vertical="center"/>
    </xf>
    <xf numFmtId="164" fontId="22" fillId="24" borderId="2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49" fontId="23" fillId="24" borderId="19" xfId="0" applyNumberFormat="1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2" fontId="23" fillId="24" borderId="18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/>
    </xf>
    <xf numFmtId="49" fontId="23" fillId="24" borderId="35" xfId="0" applyNumberFormat="1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3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2" fillId="24" borderId="44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45" xfId="0" applyNumberFormat="1" applyFont="1" applyFill="1" applyBorder="1" applyAlignment="1">
      <alignment horizontal="center" vertical="center"/>
    </xf>
    <xf numFmtId="49" fontId="23" fillId="24" borderId="19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43"/>
  <sheetViews>
    <sheetView tabSelected="1" view="pageBreakPreview" zoomScale="75" zoomScaleNormal="75" zoomScaleSheetLayoutView="75" zoomScalePageLayoutView="0" workbookViewId="0" topLeftCell="A1">
      <selection activeCell="N3" sqref="N3:V5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6.625" style="1" customWidth="1"/>
    <col min="4" max="4" width="33.375" style="1" customWidth="1"/>
    <col min="5" max="5" width="17.625" style="2" customWidth="1"/>
    <col min="6" max="6" width="8.75390625" style="3" customWidth="1"/>
    <col min="7" max="7" width="7.00390625" style="3" customWidth="1"/>
    <col min="8" max="8" width="7.875" style="3" customWidth="1"/>
    <col min="9" max="9" width="7.75390625" style="3" customWidth="1"/>
    <col min="10" max="10" width="7.875" style="3" customWidth="1"/>
    <col min="11" max="11" width="6.625" style="4" customWidth="1"/>
    <col min="12" max="12" width="8.00390625" style="5" customWidth="1"/>
    <col min="13" max="13" width="8.625" style="6" customWidth="1"/>
    <col min="14" max="14" width="8.25390625" style="6" customWidth="1"/>
    <col min="15" max="15" width="8.875" style="6" customWidth="1"/>
    <col min="16" max="16" width="9.25390625" style="5" customWidth="1"/>
    <col min="17" max="17" width="9.125" style="5" customWidth="1"/>
    <col min="18" max="18" width="8.875" style="7" customWidth="1"/>
    <col min="19" max="19" width="9.00390625" style="5" customWidth="1"/>
    <col min="20" max="20" width="8.625" style="6" customWidth="1"/>
    <col min="21" max="21" width="8.625" style="8" customWidth="1"/>
    <col min="22" max="22" width="8.25390625" style="9" customWidth="1"/>
    <col min="23" max="24" width="9.125" style="42" customWidth="1"/>
    <col min="25" max="25" width="9.25390625" style="45" customWidth="1"/>
    <col min="26" max="158" width="9.125" style="45" customWidth="1"/>
  </cols>
  <sheetData>
    <row r="1" spans="1:22" ht="0.75" customHeight="1">
      <c r="A1" s="10"/>
      <c r="B1" s="10"/>
      <c r="C1" s="10"/>
      <c r="D1" s="10"/>
      <c r="E1" s="10"/>
      <c r="F1" s="11"/>
      <c r="G1" s="11"/>
      <c r="H1" s="11"/>
      <c r="I1" s="11"/>
      <c r="J1" s="11"/>
      <c r="K1" s="11"/>
      <c r="L1" s="12"/>
      <c r="M1" s="13"/>
      <c r="N1" s="13"/>
      <c r="O1" s="13"/>
      <c r="P1" s="12"/>
      <c r="Q1" s="12"/>
      <c r="R1" s="12"/>
      <c r="S1" s="12"/>
      <c r="T1" s="13"/>
      <c r="U1" s="13"/>
      <c r="V1" s="13"/>
    </row>
    <row r="2" spans="1:22" ht="0.75" customHeight="1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2"/>
      <c r="M2" s="13"/>
      <c r="N2" s="13"/>
      <c r="O2" s="13"/>
      <c r="P2" s="12"/>
      <c r="Q2" s="12"/>
      <c r="R2" s="12"/>
      <c r="S2" s="12"/>
      <c r="T2" s="13"/>
      <c r="U2" s="13"/>
      <c r="V2" s="13"/>
    </row>
    <row r="3" spans="1:158" s="15" customFormat="1" ht="15.75" customHeight="1">
      <c r="A3" s="1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33" t="s">
        <v>238</v>
      </c>
      <c r="O3" s="133"/>
      <c r="P3" s="133"/>
      <c r="Q3" s="133"/>
      <c r="R3" s="133"/>
      <c r="S3" s="133"/>
      <c r="T3" s="133"/>
      <c r="U3" s="133"/>
      <c r="V3" s="133"/>
      <c r="W3" s="87"/>
      <c r="X3" s="88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</row>
    <row r="4" spans="1:158" s="15" customFormat="1" ht="23.25" customHeight="1">
      <c r="A4" s="14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33"/>
      <c r="O4" s="133"/>
      <c r="P4" s="133"/>
      <c r="Q4" s="133"/>
      <c r="R4" s="133"/>
      <c r="S4" s="133"/>
      <c r="T4" s="133"/>
      <c r="U4" s="133"/>
      <c r="V4" s="133"/>
      <c r="W4" s="87"/>
      <c r="X4" s="88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</row>
    <row r="5" spans="1:158" s="16" customFormat="1" ht="56.25" customHeight="1">
      <c r="A5" s="67" t="s">
        <v>0</v>
      </c>
      <c r="B5" s="67"/>
      <c r="C5" s="67"/>
      <c r="D5" s="67" t="s">
        <v>1</v>
      </c>
      <c r="E5" s="67"/>
      <c r="F5" s="67"/>
      <c r="G5" s="67"/>
      <c r="H5" s="67"/>
      <c r="I5" s="67"/>
      <c r="J5" s="67"/>
      <c r="K5" s="67"/>
      <c r="L5" s="67"/>
      <c r="M5" s="67"/>
      <c r="N5" s="133"/>
      <c r="O5" s="133"/>
      <c r="P5" s="133"/>
      <c r="Q5" s="133"/>
      <c r="R5" s="133"/>
      <c r="S5" s="133"/>
      <c r="T5" s="133"/>
      <c r="U5" s="133"/>
      <c r="V5" s="133"/>
      <c r="W5" s="87"/>
      <c r="X5" s="87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</row>
    <row r="6" spans="1:158" s="17" customFormat="1" ht="25.5" customHeight="1">
      <c r="A6" s="132" t="s">
        <v>225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87"/>
      <c r="X6" s="88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</row>
    <row r="7" spans="1:158" s="19" customFormat="1" ht="24.75" customHeight="1">
      <c r="A7" s="134" t="s">
        <v>2</v>
      </c>
      <c r="B7" s="135"/>
      <c r="C7" s="135"/>
      <c r="D7" s="135" t="s">
        <v>3</v>
      </c>
      <c r="E7" s="135"/>
      <c r="F7" s="135" t="s">
        <v>4</v>
      </c>
      <c r="G7" s="135"/>
      <c r="H7" s="135"/>
      <c r="I7" s="135"/>
      <c r="J7" s="135"/>
      <c r="K7" s="135"/>
      <c r="L7" s="140" t="s">
        <v>5</v>
      </c>
      <c r="M7" s="140"/>
      <c r="N7" s="141"/>
      <c r="O7" s="137" t="s">
        <v>6</v>
      </c>
      <c r="P7" s="138"/>
      <c r="Q7" s="138"/>
      <c r="R7" s="138"/>
      <c r="S7" s="138"/>
      <c r="T7" s="138"/>
      <c r="U7" s="138"/>
      <c r="V7" s="139"/>
      <c r="W7" s="89"/>
      <c r="X7" s="90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</row>
    <row r="8" spans="1:158" s="20" customFormat="1" ht="14.25" customHeight="1">
      <c r="A8" s="136" t="s">
        <v>7</v>
      </c>
      <c r="B8" s="131" t="s">
        <v>8</v>
      </c>
      <c r="C8" s="131" t="s">
        <v>9</v>
      </c>
      <c r="D8" s="131" t="s">
        <v>10</v>
      </c>
      <c r="E8" s="131" t="s">
        <v>11</v>
      </c>
      <c r="F8" s="131" t="s">
        <v>12</v>
      </c>
      <c r="G8" s="131" t="s">
        <v>13</v>
      </c>
      <c r="H8" s="131" t="s">
        <v>14</v>
      </c>
      <c r="I8" s="131" t="s">
        <v>15</v>
      </c>
      <c r="J8" s="131" t="s">
        <v>16</v>
      </c>
      <c r="K8" s="131" t="s">
        <v>17</v>
      </c>
      <c r="L8" s="143" t="s">
        <v>18</v>
      </c>
      <c r="M8" s="131" t="s">
        <v>19</v>
      </c>
      <c r="N8" s="131" t="s">
        <v>20</v>
      </c>
      <c r="O8" s="142">
        <v>2017</v>
      </c>
      <c r="P8" s="142"/>
      <c r="Q8" s="142">
        <v>2018</v>
      </c>
      <c r="R8" s="142"/>
      <c r="S8" s="142">
        <v>2019</v>
      </c>
      <c r="T8" s="142"/>
      <c r="U8" s="142">
        <v>2020</v>
      </c>
      <c r="V8" s="142"/>
      <c r="W8" s="165">
        <v>2021</v>
      </c>
      <c r="X8" s="17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</row>
    <row r="9" spans="1:158" s="21" customFormat="1" ht="66.75" customHeight="1">
      <c r="A9" s="136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43"/>
      <c r="M9" s="131"/>
      <c r="N9" s="131"/>
      <c r="O9" s="18" t="s">
        <v>19</v>
      </c>
      <c r="P9" s="18" t="s">
        <v>214</v>
      </c>
      <c r="Q9" s="18" t="s">
        <v>19</v>
      </c>
      <c r="R9" s="18" t="s">
        <v>20</v>
      </c>
      <c r="S9" s="18" t="s">
        <v>19</v>
      </c>
      <c r="T9" s="18" t="s">
        <v>20</v>
      </c>
      <c r="U9" s="18" t="s">
        <v>19</v>
      </c>
      <c r="V9" s="18" t="s">
        <v>20</v>
      </c>
      <c r="W9" s="25" t="s">
        <v>19</v>
      </c>
      <c r="X9" s="63" t="s">
        <v>20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</row>
    <row r="10" spans="1:158" s="22" customFormat="1" ht="18" customHeight="1">
      <c r="A10" s="62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43">
        <v>23</v>
      </c>
      <c r="X10" s="63">
        <v>24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</row>
    <row r="11" spans="1:158" s="128" customFormat="1" ht="18" customHeight="1">
      <c r="A11" s="169" t="s">
        <v>235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</row>
    <row r="12" spans="1:158" s="23" customFormat="1" ht="18" customHeight="1">
      <c r="A12" s="172" t="s">
        <v>21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</row>
    <row r="13" spans="1:158" s="24" customFormat="1" ht="17.25" customHeight="1">
      <c r="A13" s="129" t="s">
        <v>22</v>
      </c>
      <c r="B13" s="144" t="s">
        <v>23</v>
      </c>
      <c r="C13" s="144"/>
      <c r="D13" s="145" t="s">
        <v>24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46"/>
      <c r="Q13" s="146"/>
      <c r="R13" s="146"/>
      <c r="S13" s="146"/>
      <c r="T13" s="146"/>
      <c r="U13" s="146"/>
      <c r="V13" s="147"/>
      <c r="W13" s="95"/>
      <c r="X13" s="130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</row>
    <row r="14" spans="1:158" s="24" customFormat="1" ht="22.5" customHeight="1">
      <c r="A14" s="93" t="s">
        <v>25</v>
      </c>
      <c r="B14" s="148" t="s">
        <v>23</v>
      </c>
      <c r="C14" s="148"/>
      <c r="D14" s="149" t="s">
        <v>26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P14" s="150"/>
      <c r="Q14" s="150"/>
      <c r="R14" s="150"/>
      <c r="S14" s="150"/>
      <c r="T14" s="150"/>
      <c r="U14" s="150"/>
      <c r="V14" s="151"/>
      <c r="W14" s="95"/>
      <c r="X14" s="94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</row>
    <row r="15" spans="1:158" s="24" customFormat="1" ht="18.75" customHeight="1">
      <c r="A15" s="93" t="s">
        <v>27</v>
      </c>
      <c r="B15" s="148" t="s">
        <v>23</v>
      </c>
      <c r="C15" s="148"/>
      <c r="D15" s="149" t="s">
        <v>28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50"/>
      <c r="Q15" s="150"/>
      <c r="R15" s="150"/>
      <c r="S15" s="150"/>
      <c r="T15" s="150"/>
      <c r="U15" s="150"/>
      <c r="V15" s="151"/>
      <c r="W15" s="95"/>
      <c r="X15" s="9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</row>
    <row r="16" spans="1:158" s="24" customFormat="1" ht="20.25" customHeight="1">
      <c r="A16" s="93" t="s">
        <v>29</v>
      </c>
      <c r="B16" s="148" t="s">
        <v>23</v>
      </c>
      <c r="C16" s="148"/>
      <c r="D16" s="149" t="s">
        <v>30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150"/>
      <c r="Q16" s="150"/>
      <c r="R16" s="150"/>
      <c r="S16" s="150"/>
      <c r="T16" s="150"/>
      <c r="U16" s="150"/>
      <c r="V16" s="151"/>
      <c r="W16" s="95"/>
      <c r="X16" s="94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</row>
    <row r="17" spans="1:158" s="24" customFormat="1" ht="19.5" customHeight="1">
      <c r="A17" s="93" t="s">
        <v>31</v>
      </c>
      <c r="B17" s="148" t="s">
        <v>23</v>
      </c>
      <c r="C17" s="148"/>
      <c r="D17" s="149" t="s">
        <v>32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150"/>
      <c r="Q17" s="150"/>
      <c r="R17" s="150"/>
      <c r="S17" s="150"/>
      <c r="T17" s="150"/>
      <c r="U17" s="150"/>
      <c r="V17" s="151"/>
      <c r="W17" s="95"/>
      <c r="X17" s="9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</row>
    <row r="18" spans="1:158" s="24" customFormat="1" ht="23.25" customHeight="1">
      <c r="A18" s="93" t="s">
        <v>33</v>
      </c>
      <c r="B18" s="148" t="s">
        <v>23</v>
      </c>
      <c r="C18" s="148"/>
      <c r="D18" s="149" t="s">
        <v>34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50"/>
      <c r="Q18" s="150"/>
      <c r="R18" s="150"/>
      <c r="S18" s="150"/>
      <c r="T18" s="150"/>
      <c r="U18" s="150"/>
      <c r="V18" s="151"/>
      <c r="W18" s="95"/>
      <c r="X18" s="9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</row>
    <row r="19" spans="1:158" s="24" customFormat="1" ht="20.25" customHeight="1">
      <c r="A19" s="93" t="s">
        <v>35</v>
      </c>
      <c r="B19" s="148" t="s">
        <v>23</v>
      </c>
      <c r="C19" s="148"/>
      <c r="D19" s="149" t="s">
        <v>36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50"/>
      <c r="Q19" s="150"/>
      <c r="R19" s="150"/>
      <c r="S19" s="150"/>
      <c r="T19" s="150"/>
      <c r="U19" s="150"/>
      <c r="V19" s="151"/>
      <c r="W19" s="95"/>
      <c r="X19" s="9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</row>
    <row r="20" spans="1:158" s="24" customFormat="1" ht="21.75" customHeight="1">
      <c r="A20" s="93" t="s">
        <v>37</v>
      </c>
      <c r="B20" s="148" t="s">
        <v>23</v>
      </c>
      <c r="C20" s="148"/>
      <c r="D20" s="149" t="s">
        <v>38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50"/>
      <c r="Q20" s="150"/>
      <c r="R20" s="150"/>
      <c r="S20" s="150"/>
      <c r="T20" s="150"/>
      <c r="U20" s="150"/>
      <c r="V20" s="151"/>
      <c r="W20" s="91"/>
      <c r="X20" s="96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</row>
    <row r="21" spans="1:158" s="24" customFormat="1" ht="65.25" customHeight="1">
      <c r="A21" s="93" t="s">
        <v>39</v>
      </c>
      <c r="B21" s="148" t="s">
        <v>23</v>
      </c>
      <c r="C21" s="148"/>
      <c r="D21" s="152" t="s">
        <v>40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97"/>
      <c r="X21" s="92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</row>
    <row r="22" spans="1:158" s="19" customFormat="1" ht="17.25" customHeight="1">
      <c r="A22" s="154" t="s">
        <v>41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  <c r="W22" s="89"/>
      <c r="X22" s="90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</row>
    <row r="23" spans="1:158" s="24" customFormat="1" ht="15.75" customHeight="1">
      <c r="A23" s="157" t="s">
        <v>42</v>
      </c>
      <c r="B23" s="158" t="s">
        <v>43</v>
      </c>
      <c r="C23" s="148" t="s">
        <v>44</v>
      </c>
      <c r="D23" s="39" t="s">
        <v>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98"/>
      <c r="X23" s="99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</row>
    <row r="24" spans="1:158" s="17" customFormat="1" ht="81.75" customHeight="1">
      <c r="A24" s="157"/>
      <c r="B24" s="159"/>
      <c r="C24" s="148"/>
      <c r="D24" s="25" t="s">
        <v>46</v>
      </c>
      <c r="E24" s="25" t="s">
        <v>47</v>
      </c>
      <c r="F24" s="25" t="s">
        <v>48</v>
      </c>
      <c r="G24" s="26" t="s">
        <v>49</v>
      </c>
      <c r="H24" s="26">
        <v>1785.34</v>
      </c>
      <c r="I24" s="68">
        <v>1653.44</v>
      </c>
      <c r="J24" s="25">
        <v>1612.22</v>
      </c>
      <c r="K24" s="68">
        <f aca="true" t="shared" si="0" ref="K24:K46">L24/((I24-J24)*H24)*1000</f>
        <v>0</v>
      </c>
      <c r="L24" s="69"/>
      <c r="M24" s="69"/>
      <c r="N24" s="69"/>
      <c r="O24" s="68"/>
      <c r="P24" s="68"/>
      <c r="Q24" s="78"/>
      <c r="R24" s="68"/>
      <c r="S24" s="78"/>
      <c r="T24" s="68"/>
      <c r="U24" s="78"/>
      <c r="V24" s="77"/>
      <c r="W24" s="100"/>
      <c r="X24" s="44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</row>
    <row r="25" spans="1:158" s="16" customFormat="1" ht="63.75" customHeight="1">
      <c r="A25" s="101" t="s">
        <v>50</v>
      </c>
      <c r="B25" s="160"/>
      <c r="C25" s="56" t="s">
        <v>51</v>
      </c>
      <c r="D25" s="25" t="s">
        <v>52</v>
      </c>
      <c r="E25" s="25" t="s">
        <v>53</v>
      </c>
      <c r="F25" s="25" t="s">
        <v>54</v>
      </c>
      <c r="G25" s="25" t="s">
        <v>55</v>
      </c>
      <c r="H25" s="25">
        <v>3.67</v>
      </c>
      <c r="I25" s="25">
        <v>332500</v>
      </c>
      <c r="J25" s="25">
        <v>312100</v>
      </c>
      <c r="K25" s="68">
        <f t="shared" si="0"/>
        <v>0</v>
      </c>
      <c r="L25" s="78"/>
      <c r="M25" s="78"/>
      <c r="N25" s="78"/>
      <c r="O25" s="78"/>
      <c r="P25" s="68"/>
      <c r="Q25" s="78"/>
      <c r="R25" s="78"/>
      <c r="S25" s="68"/>
      <c r="T25" s="68"/>
      <c r="U25" s="78"/>
      <c r="V25" s="79"/>
      <c r="W25" s="44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</row>
    <row r="26" spans="1:158" s="19" customFormat="1" ht="30" customHeight="1">
      <c r="A26" s="93" t="s">
        <v>56</v>
      </c>
      <c r="B26" s="102"/>
      <c r="C26" s="25"/>
      <c r="D26" s="25" t="s">
        <v>57</v>
      </c>
      <c r="E26" s="25" t="s">
        <v>53</v>
      </c>
      <c r="F26" s="25" t="s">
        <v>48</v>
      </c>
      <c r="G26" s="26" t="s">
        <v>49</v>
      </c>
      <c r="H26" s="26">
        <v>1785.34</v>
      </c>
      <c r="I26" s="68">
        <v>1653.44</v>
      </c>
      <c r="J26" s="25">
        <v>1638.2</v>
      </c>
      <c r="K26" s="68">
        <f t="shared" si="0"/>
        <v>0</v>
      </c>
      <c r="L26" s="69"/>
      <c r="M26" s="69"/>
      <c r="N26" s="78"/>
      <c r="O26" s="68"/>
      <c r="P26" s="68"/>
      <c r="Q26" s="78"/>
      <c r="R26" s="78"/>
      <c r="S26" s="68"/>
      <c r="T26" s="68"/>
      <c r="U26" s="69"/>
      <c r="V26" s="79"/>
      <c r="W26" s="44"/>
      <c r="X26" s="44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</row>
    <row r="27" spans="1:158" s="19" customFormat="1" ht="29.25" customHeight="1">
      <c r="A27" s="93" t="s">
        <v>58</v>
      </c>
      <c r="B27" s="102"/>
      <c r="C27" s="25"/>
      <c r="D27" s="25" t="s">
        <v>59</v>
      </c>
      <c r="E27" s="25" t="s">
        <v>53</v>
      </c>
      <c r="F27" s="25" t="s">
        <v>48</v>
      </c>
      <c r="G27" s="26" t="s">
        <v>49</v>
      </c>
      <c r="H27" s="26">
        <v>1785.34</v>
      </c>
      <c r="I27" s="68">
        <v>1653.44</v>
      </c>
      <c r="J27" s="25">
        <v>1650.89</v>
      </c>
      <c r="K27" s="68">
        <f t="shared" si="0"/>
        <v>0</v>
      </c>
      <c r="L27" s="69"/>
      <c r="M27" s="69"/>
      <c r="N27" s="78"/>
      <c r="O27" s="68"/>
      <c r="P27" s="68"/>
      <c r="Q27" s="78"/>
      <c r="R27" s="78"/>
      <c r="S27" s="68"/>
      <c r="T27" s="68"/>
      <c r="U27" s="78"/>
      <c r="V27" s="79"/>
      <c r="W27" s="44"/>
      <c r="X27" s="44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</row>
    <row r="28" spans="1:158" s="17" customFormat="1" ht="81" customHeight="1">
      <c r="A28" s="93" t="s">
        <v>60</v>
      </c>
      <c r="B28" s="102"/>
      <c r="C28" s="25" t="s">
        <v>61</v>
      </c>
      <c r="D28" s="25" t="s">
        <v>62</v>
      </c>
      <c r="E28" s="26" t="s">
        <v>63</v>
      </c>
      <c r="F28" s="25" t="s">
        <v>64</v>
      </c>
      <c r="G28" s="25" t="s">
        <v>55</v>
      </c>
      <c r="H28" s="26">
        <v>1785.34</v>
      </c>
      <c r="I28" s="25">
        <v>332500</v>
      </c>
      <c r="J28" s="25">
        <v>322525</v>
      </c>
      <c r="K28" s="68">
        <f t="shared" si="0"/>
        <v>0</v>
      </c>
      <c r="L28" s="78"/>
      <c r="M28" s="78"/>
      <c r="N28" s="78"/>
      <c r="O28" s="68"/>
      <c r="P28" s="68"/>
      <c r="Q28" s="78"/>
      <c r="R28" s="68"/>
      <c r="S28" s="68"/>
      <c r="T28" s="68"/>
      <c r="U28" s="78"/>
      <c r="V28" s="79"/>
      <c r="W28" s="44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</row>
    <row r="29" spans="1:158" s="16" customFormat="1" ht="48.75" customHeight="1">
      <c r="A29" s="93" t="s">
        <v>65</v>
      </c>
      <c r="B29" s="102"/>
      <c r="C29" s="25" t="s">
        <v>66</v>
      </c>
      <c r="D29" s="25" t="s">
        <v>67</v>
      </c>
      <c r="E29" s="25" t="s">
        <v>68</v>
      </c>
      <c r="F29" s="25" t="s">
        <v>48</v>
      </c>
      <c r="G29" s="26" t="s">
        <v>49</v>
      </c>
      <c r="H29" s="26">
        <v>1785.34</v>
      </c>
      <c r="I29" s="68">
        <v>1653.44</v>
      </c>
      <c r="J29" s="25">
        <v>1649.8</v>
      </c>
      <c r="K29" s="68">
        <f t="shared" si="0"/>
        <v>0</v>
      </c>
      <c r="L29" s="69"/>
      <c r="M29" s="69"/>
      <c r="N29" s="78"/>
      <c r="O29" s="68"/>
      <c r="P29" s="68"/>
      <c r="Q29" s="68"/>
      <c r="R29" s="68"/>
      <c r="S29" s="68"/>
      <c r="T29" s="68"/>
      <c r="U29" s="69"/>
      <c r="V29" s="77"/>
      <c r="W29" s="44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</row>
    <row r="30" spans="1:158" s="27" customFormat="1" ht="65.25" customHeight="1">
      <c r="A30" s="93" t="s">
        <v>69</v>
      </c>
      <c r="B30" s="102"/>
      <c r="C30" s="25" t="s">
        <v>70</v>
      </c>
      <c r="D30" s="25" t="s">
        <v>71</v>
      </c>
      <c r="E30" s="25" t="s">
        <v>72</v>
      </c>
      <c r="F30" s="26" t="s">
        <v>73</v>
      </c>
      <c r="G30" s="26" t="s">
        <v>74</v>
      </c>
      <c r="H30" s="69">
        <v>42.65</v>
      </c>
      <c r="I30" s="26">
        <v>2922</v>
      </c>
      <c r="J30" s="25">
        <v>2600</v>
      </c>
      <c r="K30" s="68">
        <f t="shared" si="0"/>
        <v>0</v>
      </c>
      <c r="L30" s="69"/>
      <c r="M30" s="69"/>
      <c r="N30" s="78"/>
      <c r="O30" s="68"/>
      <c r="P30" s="69"/>
      <c r="Q30" s="69"/>
      <c r="R30" s="68"/>
      <c r="S30" s="68"/>
      <c r="T30" s="68"/>
      <c r="U30" s="69"/>
      <c r="V30" s="79"/>
      <c r="W30" s="44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</row>
    <row r="31" spans="1:158" s="19" customFormat="1" ht="36" customHeight="1">
      <c r="A31" s="93" t="s">
        <v>75</v>
      </c>
      <c r="B31" s="102"/>
      <c r="C31" s="25"/>
      <c r="D31" s="25" t="s">
        <v>76</v>
      </c>
      <c r="E31" s="25" t="s">
        <v>77</v>
      </c>
      <c r="F31" s="25" t="s">
        <v>48</v>
      </c>
      <c r="G31" s="26" t="s">
        <v>49</v>
      </c>
      <c r="H31" s="26">
        <v>1785.34</v>
      </c>
      <c r="I31" s="68">
        <v>1653.44</v>
      </c>
      <c r="J31" s="25">
        <v>1628.4</v>
      </c>
      <c r="K31" s="68">
        <f t="shared" si="0"/>
        <v>0</v>
      </c>
      <c r="L31" s="68"/>
      <c r="M31" s="68"/>
      <c r="N31" s="78"/>
      <c r="O31" s="68"/>
      <c r="P31" s="68"/>
      <c r="Q31" s="78"/>
      <c r="R31" s="78"/>
      <c r="S31" s="68"/>
      <c r="T31" s="68"/>
      <c r="U31" s="68"/>
      <c r="V31" s="79"/>
      <c r="W31" s="44"/>
      <c r="X31" s="44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</row>
    <row r="32" spans="1:158" s="19" customFormat="1" ht="36" customHeight="1">
      <c r="A32" s="93" t="s">
        <v>78</v>
      </c>
      <c r="B32" s="102"/>
      <c r="C32" s="25"/>
      <c r="D32" s="25" t="s">
        <v>76</v>
      </c>
      <c r="E32" s="25" t="s">
        <v>79</v>
      </c>
      <c r="F32" s="25" t="s">
        <v>48</v>
      </c>
      <c r="G32" s="26" t="s">
        <v>49</v>
      </c>
      <c r="H32" s="26">
        <v>1785.34</v>
      </c>
      <c r="I32" s="68">
        <v>1653.44</v>
      </c>
      <c r="J32" s="25">
        <v>1628.4</v>
      </c>
      <c r="K32" s="68">
        <f t="shared" si="0"/>
        <v>0</v>
      </c>
      <c r="L32" s="68"/>
      <c r="M32" s="68"/>
      <c r="N32" s="78"/>
      <c r="O32" s="68"/>
      <c r="P32" s="68"/>
      <c r="Q32" s="78"/>
      <c r="R32" s="78"/>
      <c r="S32" s="68"/>
      <c r="T32" s="68"/>
      <c r="U32" s="68"/>
      <c r="V32" s="79"/>
      <c r="W32" s="44"/>
      <c r="X32" s="44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</row>
    <row r="33" spans="1:158" s="19" customFormat="1" ht="50.25" customHeight="1">
      <c r="A33" s="93" t="s">
        <v>80</v>
      </c>
      <c r="B33" s="102"/>
      <c r="C33" s="25"/>
      <c r="D33" s="25" t="s">
        <v>81</v>
      </c>
      <c r="E33" s="25" t="s">
        <v>82</v>
      </c>
      <c r="F33" s="25" t="s">
        <v>54</v>
      </c>
      <c r="G33" s="25" t="s">
        <v>55</v>
      </c>
      <c r="H33" s="25">
        <v>3.67</v>
      </c>
      <c r="I33" s="25">
        <v>332500</v>
      </c>
      <c r="J33" s="25">
        <v>312525</v>
      </c>
      <c r="K33" s="68">
        <f t="shared" si="0"/>
        <v>0</v>
      </c>
      <c r="L33" s="78"/>
      <c r="M33" s="78"/>
      <c r="N33" s="78"/>
      <c r="O33" s="68"/>
      <c r="P33" s="68"/>
      <c r="Q33" s="78"/>
      <c r="R33" s="78"/>
      <c r="S33" s="68"/>
      <c r="T33" s="68"/>
      <c r="U33" s="78"/>
      <c r="V33" s="79"/>
      <c r="W33" s="44"/>
      <c r="X33" s="44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</row>
    <row r="34" spans="1:158" s="19" customFormat="1" ht="33.75" customHeight="1">
      <c r="A34" s="93" t="s">
        <v>83</v>
      </c>
      <c r="B34" s="102"/>
      <c r="C34" s="25"/>
      <c r="D34" s="25" t="s">
        <v>84</v>
      </c>
      <c r="E34" s="25" t="s">
        <v>85</v>
      </c>
      <c r="F34" s="25" t="s">
        <v>48</v>
      </c>
      <c r="G34" s="26" t="s">
        <v>49</v>
      </c>
      <c r="H34" s="26">
        <v>1785.34</v>
      </c>
      <c r="I34" s="68">
        <v>1653.44</v>
      </c>
      <c r="J34" s="25">
        <v>1628.4</v>
      </c>
      <c r="K34" s="68">
        <f t="shared" si="0"/>
        <v>0</v>
      </c>
      <c r="L34" s="69"/>
      <c r="M34" s="69"/>
      <c r="N34" s="78"/>
      <c r="O34" s="68"/>
      <c r="P34" s="68"/>
      <c r="Q34" s="78"/>
      <c r="R34" s="78"/>
      <c r="S34" s="68"/>
      <c r="T34" s="68"/>
      <c r="U34" s="69"/>
      <c r="V34" s="79"/>
      <c r="W34" s="44"/>
      <c r="X34" s="44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</row>
    <row r="35" spans="1:158" s="28" customFormat="1" ht="51" customHeight="1">
      <c r="A35" s="93" t="s">
        <v>86</v>
      </c>
      <c r="B35" s="102"/>
      <c r="C35" s="25"/>
      <c r="D35" s="25" t="s">
        <v>87</v>
      </c>
      <c r="E35" s="25" t="s">
        <v>72</v>
      </c>
      <c r="F35" s="26" t="s">
        <v>73</v>
      </c>
      <c r="G35" s="26" t="s">
        <v>74</v>
      </c>
      <c r="H35" s="69">
        <v>42.65</v>
      </c>
      <c r="I35" s="26">
        <v>2922</v>
      </c>
      <c r="J35" s="25">
        <v>2805</v>
      </c>
      <c r="K35" s="68">
        <f t="shared" si="0"/>
        <v>0</v>
      </c>
      <c r="L35" s="69"/>
      <c r="M35" s="69"/>
      <c r="N35" s="78"/>
      <c r="O35" s="68"/>
      <c r="P35" s="68"/>
      <c r="Q35" s="78"/>
      <c r="R35" s="78"/>
      <c r="S35" s="68"/>
      <c r="T35" s="68"/>
      <c r="U35" s="69"/>
      <c r="V35" s="79"/>
      <c r="W35" s="44"/>
      <c r="X35" s="44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</row>
    <row r="36" spans="1:158" s="19" customFormat="1" ht="29.25" customHeight="1">
      <c r="A36" s="93" t="s">
        <v>88</v>
      </c>
      <c r="B36" s="102"/>
      <c r="C36" s="25"/>
      <c r="D36" s="25" t="s">
        <v>89</v>
      </c>
      <c r="E36" s="25" t="s">
        <v>90</v>
      </c>
      <c r="F36" s="25" t="s">
        <v>48</v>
      </c>
      <c r="G36" s="26" t="s">
        <v>49</v>
      </c>
      <c r="H36" s="26">
        <v>1785.34</v>
      </c>
      <c r="I36" s="68">
        <v>1653.4</v>
      </c>
      <c r="J36" s="25">
        <v>1651.8</v>
      </c>
      <c r="K36" s="68">
        <f t="shared" si="0"/>
        <v>0</v>
      </c>
      <c r="L36" s="68"/>
      <c r="M36" s="68"/>
      <c r="N36" s="78"/>
      <c r="O36" s="68"/>
      <c r="P36" s="68"/>
      <c r="Q36" s="78"/>
      <c r="R36" s="78"/>
      <c r="S36" s="68"/>
      <c r="T36" s="68"/>
      <c r="U36" s="68"/>
      <c r="V36" s="79"/>
      <c r="W36" s="44"/>
      <c r="X36" s="44"/>
      <c r="Y36" s="48"/>
      <c r="Z36" s="49"/>
      <c r="AA36" s="50"/>
      <c r="AB36" s="51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</row>
    <row r="37" spans="1:158" s="29" customFormat="1" ht="52.5" customHeight="1">
      <c r="A37" s="93" t="s">
        <v>91</v>
      </c>
      <c r="B37" s="102"/>
      <c r="C37" s="148" t="s">
        <v>92</v>
      </c>
      <c r="D37" s="25" t="s">
        <v>93</v>
      </c>
      <c r="E37" s="26" t="s">
        <v>94</v>
      </c>
      <c r="F37" s="25" t="s">
        <v>54</v>
      </c>
      <c r="G37" s="25" t="s">
        <v>55</v>
      </c>
      <c r="H37" s="25">
        <v>3.67</v>
      </c>
      <c r="I37" s="25">
        <v>332500</v>
      </c>
      <c r="J37" s="25">
        <v>322525</v>
      </c>
      <c r="K37" s="68">
        <f t="shared" si="0"/>
        <v>0</v>
      </c>
      <c r="L37" s="78"/>
      <c r="M37" s="78"/>
      <c r="N37" s="78"/>
      <c r="O37" s="68"/>
      <c r="P37" s="78"/>
      <c r="Q37" s="78"/>
      <c r="R37" s="78"/>
      <c r="S37" s="78"/>
      <c r="T37" s="78"/>
      <c r="U37" s="78"/>
      <c r="V37" s="79"/>
      <c r="W37" s="44"/>
      <c r="X37" s="44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</row>
    <row r="38" spans="1:158" s="17" customFormat="1" ht="39.75" customHeight="1">
      <c r="A38" s="93" t="s">
        <v>95</v>
      </c>
      <c r="B38" s="102"/>
      <c r="C38" s="148"/>
      <c r="D38" s="25" t="s">
        <v>96</v>
      </c>
      <c r="E38" s="26" t="s">
        <v>94</v>
      </c>
      <c r="F38" s="25" t="s">
        <v>54</v>
      </c>
      <c r="G38" s="25" t="s">
        <v>55</v>
      </c>
      <c r="H38" s="25">
        <v>3.67</v>
      </c>
      <c r="I38" s="25">
        <v>332500</v>
      </c>
      <c r="J38" s="25">
        <v>322525</v>
      </c>
      <c r="K38" s="68">
        <f t="shared" si="0"/>
        <v>0</v>
      </c>
      <c r="L38" s="78"/>
      <c r="M38" s="78"/>
      <c r="N38" s="78"/>
      <c r="O38" s="68"/>
      <c r="P38" s="78"/>
      <c r="Q38" s="78"/>
      <c r="R38" s="78"/>
      <c r="S38" s="78"/>
      <c r="T38" s="78"/>
      <c r="U38" s="78"/>
      <c r="V38" s="79"/>
      <c r="W38" s="44"/>
      <c r="X38" s="44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</row>
    <row r="39" spans="1:158" s="19" customFormat="1" ht="47.25" customHeight="1">
      <c r="A39" s="93" t="s">
        <v>97</v>
      </c>
      <c r="B39" s="102"/>
      <c r="C39" s="148" t="s">
        <v>98</v>
      </c>
      <c r="D39" s="25" t="s">
        <v>99</v>
      </c>
      <c r="E39" s="25" t="s">
        <v>100</v>
      </c>
      <c r="F39" s="25" t="s">
        <v>101</v>
      </c>
      <c r="G39" s="26" t="s">
        <v>49</v>
      </c>
      <c r="H39" s="26">
        <v>1785.34</v>
      </c>
      <c r="I39" s="25">
        <v>76.8</v>
      </c>
      <c r="J39" s="25">
        <v>35</v>
      </c>
      <c r="K39" s="68">
        <f t="shared" si="0"/>
        <v>0</v>
      </c>
      <c r="L39" s="68"/>
      <c r="M39" s="68"/>
      <c r="N39" s="78"/>
      <c r="O39" s="68"/>
      <c r="P39" s="78"/>
      <c r="Q39" s="68"/>
      <c r="R39" s="78"/>
      <c r="S39" s="78"/>
      <c r="T39" s="78"/>
      <c r="U39" s="68"/>
      <c r="V39" s="79"/>
      <c r="W39" s="44"/>
      <c r="X39" s="44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</row>
    <row r="40" spans="1:158" s="27" customFormat="1" ht="34.5" customHeight="1">
      <c r="A40" s="93" t="s">
        <v>102</v>
      </c>
      <c r="B40" s="102"/>
      <c r="C40" s="148"/>
      <c r="D40" s="25" t="s">
        <v>103</v>
      </c>
      <c r="E40" s="25" t="s">
        <v>100</v>
      </c>
      <c r="F40" s="25" t="s">
        <v>101</v>
      </c>
      <c r="G40" s="26" t="s">
        <v>49</v>
      </c>
      <c r="H40" s="26">
        <v>1785.34</v>
      </c>
      <c r="I40" s="25">
        <v>76.8</v>
      </c>
      <c r="J40" s="25">
        <v>76</v>
      </c>
      <c r="K40" s="68">
        <f t="shared" si="0"/>
        <v>0</v>
      </c>
      <c r="L40" s="68"/>
      <c r="M40" s="68"/>
      <c r="N40" s="78"/>
      <c r="O40" s="78"/>
      <c r="P40" s="78"/>
      <c r="Q40" s="78"/>
      <c r="R40" s="78"/>
      <c r="S40" s="78"/>
      <c r="T40" s="78"/>
      <c r="U40" s="68"/>
      <c r="V40" s="79"/>
      <c r="W40" s="44"/>
      <c r="X40" s="44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</row>
    <row r="41" spans="1:24" ht="33" customHeight="1">
      <c r="A41" s="93" t="s">
        <v>104</v>
      </c>
      <c r="B41" s="102"/>
      <c r="C41" s="102"/>
      <c r="D41" s="25" t="s">
        <v>105</v>
      </c>
      <c r="E41" s="25" t="s">
        <v>100</v>
      </c>
      <c r="F41" s="26" t="s">
        <v>73</v>
      </c>
      <c r="G41" s="26" t="s">
        <v>74</v>
      </c>
      <c r="H41" s="26">
        <v>42.65</v>
      </c>
      <c r="I41" s="26">
        <v>2922</v>
      </c>
      <c r="J41" s="25">
        <v>2805</v>
      </c>
      <c r="K41" s="68">
        <f t="shared" si="0"/>
        <v>0</v>
      </c>
      <c r="L41" s="69"/>
      <c r="M41" s="69"/>
      <c r="N41" s="78"/>
      <c r="O41" s="78"/>
      <c r="P41" s="78"/>
      <c r="Q41" s="78"/>
      <c r="R41" s="78"/>
      <c r="S41" s="78"/>
      <c r="T41" s="78"/>
      <c r="U41" s="69"/>
      <c r="V41" s="79"/>
      <c r="W41" s="44"/>
      <c r="X41" s="44"/>
    </row>
    <row r="42" spans="1:24" ht="31.5" customHeight="1">
      <c r="A42" s="93" t="s">
        <v>106</v>
      </c>
      <c r="B42" s="102"/>
      <c r="C42" s="25"/>
      <c r="D42" s="25" t="s">
        <v>107</v>
      </c>
      <c r="E42" s="25" t="s">
        <v>100</v>
      </c>
      <c r="F42" s="26" t="s">
        <v>73</v>
      </c>
      <c r="G42" s="26" t="s">
        <v>74</v>
      </c>
      <c r="H42" s="26">
        <v>42.65</v>
      </c>
      <c r="I42" s="26">
        <v>95439</v>
      </c>
      <c r="J42" s="26">
        <v>95420</v>
      </c>
      <c r="K42" s="78">
        <f t="shared" si="0"/>
        <v>0</v>
      </c>
      <c r="L42" s="69"/>
      <c r="M42" s="69"/>
      <c r="N42" s="78"/>
      <c r="O42" s="68"/>
      <c r="P42" s="78"/>
      <c r="Q42" s="78"/>
      <c r="R42" s="78"/>
      <c r="S42" s="78"/>
      <c r="T42" s="78"/>
      <c r="U42" s="69"/>
      <c r="V42" s="79"/>
      <c r="W42" s="44"/>
      <c r="X42" s="44"/>
    </row>
    <row r="43" spans="1:24" ht="32.25" customHeight="1">
      <c r="A43" s="93" t="s">
        <v>108</v>
      </c>
      <c r="B43" s="102"/>
      <c r="C43" s="148" t="s">
        <v>109</v>
      </c>
      <c r="D43" s="25" t="s">
        <v>110</v>
      </c>
      <c r="E43" s="25" t="s">
        <v>111</v>
      </c>
      <c r="F43" s="26" t="s">
        <v>73</v>
      </c>
      <c r="G43" s="26" t="s">
        <v>74</v>
      </c>
      <c r="H43" s="26">
        <v>42.65</v>
      </c>
      <c r="I43" s="26">
        <v>1200</v>
      </c>
      <c r="J43" s="26">
        <v>800</v>
      </c>
      <c r="K43" s="78">
        <f t="shared" si="0"/>
        <v>0</v>
      </c>
      <c r="L43" s="69"/>
      <c r="M43" s="69"/>
      <c r="N43" s="78"/>
      <c r="O43" s="68"/>
      <c r="P43" s="78"/>
      <c r="Q43" s="78"/>
      <c r="R43" s="78"/>
      <c r="S43" s="78"/>
      <c r="T43" s="78"/>
      <c r="U43" s="69"/>
      <c r="V43" s="79"/>
      <c r="W43" s="44"/>
      <c r="X43" s="44"/>
    </row>
    <row r="44" spans="1:24" ht="74.25" customHeight="1">
      <c r="A44" s="93" t="s">
        <v>112</v>
      </c>
      <c r="B44" s="102"/>
      <c r="C44" s="148"/>
      <c r="D44" s="25" t="s">
        <v>113</v>
      </c>
      <c r="E44" s="25" t="s">
        <v>111</v>
      </c>
      <c r="F44" s="25" t="s">
        <v>54</v>
      </c>
      <c r="G44" s="25" t="s">
        <v>55</v>
      </c>
      <c r="H44" s="25">
        <v>3.67</v>
      </c>
      <c r="I44" s="26">
        <v>23044</v>
      </c>
      <c r="J44" s="26">
        <v>22900</v>
      </c>
      <c r="K44" s="78">
        <f t="shared" si="0"/>
        <v>0</v>
      </c>
      <c r="L44" s="69"/>
      <c r="M44" s="69"/>
      <c r="N44" s="78"/>
      <c r="O44" s="68"/>
      <c r="P44" s="78"/>
      <c r="Q44" s="69"/>
      <c r="R44" s="78"/>
      <c r="S44" s="78"/>
      <c r="T44" s="78"/>
      <c r="U44" s="69"/>
      <c r="V44" s="79"/>
      <c r="W44" s="44"/>
      <c r="X44" s="44"/>
    </row>
    <row r="45" spans="1:24" ht="49.5" customHeight="1">
      <c r="A45" s="93" t="s">
        <v>228</v>
      </c>
      <c r="B45" s="102"/>
      <c r="C45" s="30"/>
      <c r="D45" s="25" t="s">
        <v>114</v>
      </c>
      <c r="E45" s="25" t="s">
        <v>111</v>
      </c>
      <c r="F45" s="25" t="s">
        <v>101</v>
      </c>
      <c r="G45" s="26" t="s">
        <v>49</v>
      </c>
      <c r="H45" s="26">
        <v>1785.34</v>
      </c>
      <c r="I45" s="25">
        <v>80</v>
      </c>
      <c r="J45" s="25">
        <v>78.1</v>
      </c>
      <c r="K45" s="78">
        <f t="shared" si="0"/>
        <v>0</v>
      </c>
      <c r="L45" s="69"/>
      <c r="M45" s="69"/>
      <c r="N45" s="78"/>
      <c r="O45" s="68"/>
      <c r="P45" s="78"/>
      <c r="Q45" s="69"/>
      <c r="R45" s="78"/>
      <c r="S45" s="78"/>
      <c r="T45" s="78"/>
      <c r="U45" s="69"/>
      <c r="V45" s="79"/>
      <c r="W45" s="44"/>
      <c r="X45" s="44"/>
    </row>
    <row r="46" spans="1:24" ht="40.5" customHeight="1">
      <c r="A46" s="93" t="s">
        <v>229</v>
      </c>
      <c r="B46" s="102"/>
      <c r="C46" s="30"/>
      <c r="D46" s="25" t="s">
        <v>115</v>
      </c>
      <c r="E46" s="25" t="s">
        <v>111</v>
      </c>
      <c r="F46" s="26" t="s">
        <v>73</v>
      </c>
      <c r="G46" s="26" t="s">
        <v>74</v>
      </c>
      <c r="H46" s="26">
        <v>42.65</v>
      </c>
      <c r="I46" s="26">
        <v>1200</v>
      </c>
      <c r="J46" s="26">
        <v>800</v>
      </c>
      <c r="K46" s="78">
        <f t="shared" si="0"/>
        <v>0</v>
      </c>
      <c r="L46" s="69"/>
      <c r="M46" s="69"/>
      <c r="N46" s="78"/>
      <c r="O46" s="68"/>
      <c r="P46" s="78"/>
      <c r="Q46" s="69"/>
      <c r="R46" s="78"/>
      <c r="S46" s="78"/>
      <c r="T46" s="78"/>
      <c r="U46" s="69"/>
      <c r="V46" s="79"/>
      <c r="W46" s="44"/>
      <c r="X46" s="44"/>
    </row>
    <row r="47" spans="1:158" s="31" customFormat="1" ht="22.5" customHeight="1">
      <c r="A47" s="93"/>
      <c r="B47" s="26"/>
      <c r="C47" s="102"/>
      <c r="D47" s="39" t="s">
        <v>116</v>
      </c>
      <c r="E47" s="26"/>
      <c r="F47" s="26"/>
      <c r="G47" s="26"/>
      <c r="H47" s="26"/>
      <c r="I47" s="26"/>
      <c r="J47" s="26"/>
      <c r="K47" s="26"/>
      <c r="L47" s="73">
        <f>M47+N47</f>
        <v>0</v>
      </c>
      <c r="M47" s="73">
        <f>O47+Q47+S47+U47</f>
        <v>0</v>
      </c>
      <c r="N47" s="73"/>
      <c r="O47" s="103">
        <f>SUM(O24:O46)</f>
        <v>0</v>
      </c>
      <c r="P47" s="103"/>
      <c r="Q47" s="103">
        <f>SUM(Q24:Q46)</f>
        <v>0</v>
      </c>
      <c r="R47" s="103"/>
      <c r="S47" s="103">
        <f>SUM(S24:S46)</f>
        <v>0</v>
      </c>
      <c r="T47" s="73"/>
      <c r="U47" s="73">
        <f>SUM(U24:U46)</f>
        <v>0</v>
      </c>
      <c r="V47" s="74"/>
      <c r="W47" s="104"/>
      <c r="X47" s="99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</row>
    <row r="48" spans="1:158" s="32" customFormat="1" ht="22.5" customHeight="1">
      <c r="A48" s="93"/>
      <c r="B48" s="161" t="s">
        <v>117</v>
      </c>
      <c r="C48" s="161"/>
      <c r="D48" s="161"/>
      <c r="E48" s="26"/>
      <c r="F48" s="26"/>
      <c r="G48" s="26"/>
      <c r="H48" s="26"/>
      <c r="I48" s="26"/>
      <c r="J48" s="26"/>
      <c r="K48" s="26"/>
      <c r="L48" s="73">
        <f>L47</f>
        <v>0</v>
      </c>
      <c r="M48" s="73">
        <f>M47</f>
        <v>0</v>
      </c>
      <c r="N48" s="73"/>
      <c r="O48" s="103">
        <f>O47</f>
        <v>0</v>
      </c>
      <c r="P48" s="105"/>
      <c r="Q48" s="103">
        <f>Q47</f>
        <v>0</v>
      </c>
      <c r="R48" s="105"/>
      <c r="S48" s="103">
        <f>S47</f>
        <v>0</v>
      </c>
      <c r="T48" s="76"/>
      <c r="U48" s="73">
        <f>U47</f>
        <v>0</v>
      </c>
      <c r="V48" s="77"/>
      <c r="W48" s="99"/>
      <c r="X48" s="99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</row>
    <row r="49" spans="1:158" s="24" customFormat="1" ht="15.75" customHeight="1">
      <c r="A49" s="106"/>
      <c r="B49" s="162" t="s">
        <v>118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97"/>
      <c r="X49" s="92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</row>
    <row r="50" spans="1:158" s="33" customFormat="1" ht="99" customHeight="1">
      <c r="A50" s="93" t="s">
        <v>119</v>
      </c>
      <c r="B50" s="39" t="s">
        <v>120</v>
      </c>
      <c r="C50" s="25" t="s">
        <v>121</v>
      </c>
      <c r="D50" s="25" t="s">
        <v>122</v>
      </c>
      <c r="E50" s="25" t="s">
        <v>123</v>
      </c>
      <c r="F50" s="25"/>
      <c r="G50" s="26"/>
      <c r="H50" s="26"/>
      <c r="I50" s="26"/>
      <c r="J50" s="26"/>
      <c r="K50" s="68"/>
      <c r="L50" s="78">
        <f>M50</f>
        <v>0</v>
      </c>
      <c r="M50" s="78">
        <f>O50</f>
        <v>0</v>
      </c>
      <c r="N50" s="78"/>
      <c r="O50" s="78">
        <v>0</v>
      </c>
      <c r="P50" s="78"/>
      <c r="Q50" s="78"/>
      <c r="R50" s="78"/>
      <c r="S50" s="78"/>
      <c r="T50" s="78"/>
      <c r="U50" s="78"/>
      <c r="V50" s="79"/>
      <c r="W50" s="44"/>
      <c r="X50" s="44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</row>
    <row r="51" spans="1:158" s="33" customFormat="1" ht="66" customHeight="1">
      <c r="A51" s="93" t="s">
        <v>124</v>
      </c>
      <c r="B51" s="39"/>
      <c r="C51" s="25"/>
      <c r="D51" s="25" t="s">
        <v>212</v>
      </c>
      <c r="E51" s="25"/>
      <c r="F51" s="25"/>
      <c r="G51" s="26"/>
      <c r="H51" s="26"/>
      <c r="I51" s="26"/>
      <c r="J51" s="26"/>
      <c r="K51" s="68"/>
      <c r="L51" s="78">
        <v>250.4</v>
      </c>
      <c r="M51" s="78">
        <v>250.4</v>
      </c>
      <c r="N51" s="78"/>
      <c r="O51" s="78">
        <v>250.4</v>
      </c>
      <c r="P51" s="78"/>
      <c r="Q51" s="78"/>
      <c r="R51" s="78"/>
      <c r="S51" s="78"/>
      <c r="T51" s="78"/>
      <c r="U51" s="78"/>
      <c r="V51" s="79"/>
      <c r="W51" s="44"/>
      <c r="X51" s="44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</row>
    <row r="52" spans="1:158" s="31" customFormat="1" ht="22.5" customHeight="1">
      <c r="A52" s="93"/>
      <c r="B52" s="26"/>
      <c r="C52" s="102"/>
      <c r="D52" s="39" t="s">
        <v>125</v>
      </c>
      <c r="E52" s="26"/>
      <c r="F52" s="26"/>
      <c r="G52" s="26"/>
      <c r="H52" s="26"/>
      <c r="I52" s="26"/>
      <c r="J52" s="26"/>
      <c r="K52" s="26"/>
      <c r="L52" s="73">
        <f>L50+L51</f>
        <v>250.4</v>
      </c>
      <c r="M52" s="73">
        <f>M50+M51</f>
        <v>250.4</v>
      </c>
      <c r="N52" s="73"/>
      <c r="O52" s="73">
        <f>O50+O51</f>
        <v>250.4</v>
      </c>
      <c r="P52" s="73"/>
      <c r="Q52" s="73"/>
      <c r="R52" s="73"/>
      <c r="S52" s="73"/>
      <c r="T52" s="73"/>
      <c r="U52" s="73"/>
      <c r="V52" s="74"/>
      <c r="W52" s="104"/>
      <c r="X52" s="99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</row>
    <row r="53" spans="1:158" s="32" customFormat="1" ht="22.5" customHeight="1">
      <c r="A53" s="93"/>
      <c r="B53" s="161" t="s">
        <v>117</v>
      </c>
      <c r="C53" s="161"/>
      <c r="D53" s="161"/>
      <c r="E53" s="26"/>
      <c r="F53" s="26"/>
      <c r="G53" s="26"/>
      <c r="H53" s="26"/>
      <c r="I53" s="26"/>
      <c r="J53" s="26"/>
      <c r="K53" s="26"/>
      <c r="L53" s="73"/>
      <c r="M53" s="73"/>
      <c r="N53" s="73"/>
      <c r="O53" s="73"/>
      <c r="P53" s="76"/>
      <c r="Q53" s="73"/>
      <c r="R53" s="76"/>
      <c r="S53" s="73"/>
      <c r="T53" s="76"/>
      <c r="U53" s="73"/>
      <c r="V53" s="77"/>
      <c r="W53" s="99"/>
      <c r="X53" s="99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</row>
    <row r="54" spans="1:158" s="34" customFormat="1" ht="49.5" customHeight="1">
      <c r="A54" s="93" t="s">
        <v>126</v>
      </c>
      <c r="B54" s="163" t="s">
        <v>127</v>
      </c>
      <c r="C54" s="158" t="s">
        <v>128</v>
      </c>
      <c r="D54" s="25" t="s">
        <v>129</v>
      </c>
      <c r="E54" s="25" t="s">
        <v>130</v>
      </c>
      <c r="F54" s="25" t="s">
        <v>101</v>
      </c>
      <c r="G54" s="26" t="s">
        <v>49</v>
      </c>
      <c r="H54" s="26">
        <v>1785.34</v>
      </c>
      <c r="I54" s="26">
        <v>5463.73</v>
      </c>
      <c r="J54" s="26">
        <v>5460.1</v>
      </c>
      <c r="K54" s="68">
        <f aca="true" t="shared" si="1" ref="K54:K59">L54/((I54-J54)*H54)*1000</f>
        <v>18.740016061640624</v>
      </c>
      <c r="L54" s="69">
        <v>121.45</v>
      </c>
      <c r="M54" s="69">
        <v>121.45</v>
      </c>
      <c r="N54" s="78"/>
      <c r="O54" s="78"/>
      <c r="P54" s="78"/>
      <c r="Q54" s="69">
        <v>121.45</v>
      </c>
      <c r="R54" s="78"/>
      <c r="S54" s="78"/>
      <c r="T54" s="78"/>
      <c r="U54" s="69"/>
      <c r="V54" s="79"/>
      <c r="W54" s="71"/>
      <c r="X54" s="71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</row>
    <row r="55" spans="1:158" s="35" customFormat="1" ht="48" customHeight="1">
      <c r="A55" s="93" t="s">
        <v>131</v>
      </c>
      <c r="B55" s="164"/>
      <c r="C55" s="159"/>
      <c r="D55" s="25" t="s">
        <v>236</v>
      </c>
      <c r="E55" s="25" t="s">
        <v>132</v>
      </c>
      <c r="F55" s="25" t="s">
        <v>101</v>
      </c>
      <c r="G55" s="26" t="s">
        <v>49</v>
      </c>
      <c r="H55" s="26">
        <v>1785.34</v>
      </c>
      <c r="I55" s="26">
        <v>5463.73</v>
      </c>
      <c r="J55" s="26">
        <v>5460.1</v>
      </c>
      <c r="K55" s="68"/>
      <c r="L55" s="78">
        <f>S55</f>
        <v>63.7</v>
      </c>
      <c r="M55" s="78">
        <f>S55</f>
        <v>63.7</v>
      </c>
      <c r="N55" s="78"/>
      <c r="O55" s="78"/>
      <c r="P55" s="78"/>
      <c r="Q55" s="78"/>
      <c r="R55" s="78"/>
      <c r="S55" s="78">
        <v>63.7</v>
      </c>
      <c r="T55" s="78"/>
      <c r="U55" s="78"/>
      <c r="V55" s="79"/>
      <c r="W55" s="44"/>
      <c r="X55" s="4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</row>
    <row r="56" spans="1:158" s="36" customFormat="1" ht="48.75" customHeight="1">
      <c r="A56" s="93" t="s">
        <v>133</v>
      </c>
      <c r="B56" s="164"/>
      <c r="C56" s="159"/>
      <c r="D56" s="25" t="s">
        <v>134</v>
      </c>
      <c r="E56" s="25" t="s">
        <v>135</v>
      </c>
      <c r="F56" s="25" t="s">
        <v>101</v>
      </c>
      <c r="G56" s="26" t="s">
        <v>49</v>
      </c>
      <c r="H56" s="26">
        <v>1785.34</v>
      </c>
      <c r="I56" s="26">
        <v>5463.73</v>
      </c>
      <c r="J56" s="26">
        <v>5460.1</v>
      </c>
      <c r="K56" s="68"/>
      <c r="L56" s="78"/>
      <c r="M56" s="78"/>
      <c r="N56" s="78"/>
      <c r="O56" s="69"/>
      <c r="P56" s="78"/>
      <c r="Q56" s="69"/>
      <c r="R56" s="78"/>
      <c r="S56" s="78"/>
      <c r="T56" s="78"/>
      <c r="U56" s="69"/>
      <c r="V56" s="79"/>
      <c r="W56" s="44"/>
      <c r="X56" s="4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</row>
    <row r="57" spans="1:158" s="35" customFormat="1" ht="47.25" customHeight="1">
      <c r="A57" s="93" t="s">
        <v>136</v>
      </c>
      <c r="B57" s="164"/>
      <c r="C57" s="159"/>
      <c r="D57" s="25" t="s">
        <v>137</v>
      </c>
      <c r="E57" s="25" t="s">
        <v>138</v>
      </c>
      <c r="F57" s="25" t="s">
        <v>101</v>
      </c>
      <c r="G57" s="26" t="s">
        <v>49</v>
      </c>
      <c r="H57" s="26">
        <v>1785.34</v>
      </c>
      <c r="I57" s="26">
        <v>217.9</v>
      </c>
      <c r="J57" s="107">
        <v>215</v>
      </c>
      <c r="K57" s="68">
        <f t="shared" si="1"/>
        <v>8.015473146619792</v>
      </c>
      <c r="L57" s="78">
        <v>41.5</v>
      </c>
      <c r="M57" s="78">
        <v>41.5</v>
      </c>
      <c r="N57" s="78"/>
      <c r="O57" s="78"/>
      <c r="P57" s="78"/>
      <c r="Q57" s="78"/>
      <c r="R57" s="78"/>
      <c r="S57" s="78"/>
      <c r="T57" s="78"/>
      <c r="U57" s="78">
        <v>41.5</v>
      </c>
      <c r="V57" s="79"/>
      <c r="W57" s="44"/>
      <c r="X57" s="4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</row>
    <row r="58" spans="1:158" s="35" customFormat="1" ht="64.5" customHeight="1">
      <c r="A58" s="93" t="s">
        <v>139</v>
      </c>
      <c r="B58" s="164"/>
      <c r="C58" s="159"/>
      <c r="D58" s="25" t="s">
        <v>232</v>
      </c>
      <c r="E58" s="25" t="s">
        <v>233</v>
      </c>
      <c r="F58" s="25" t="s">
        <v>101</v>
      </c>
      <c r="G58" s="26" t="s">
        <v>49</v>
      </c>
      <c r="H58" s="26">
        <v>1785.34</v>
      </c>
      <c r="I58" s="26">
        <v>217.9</v>
      </c>
      <c r="J58" s="107">
        <v>150</v>
      </c>
      <c r="K58" s="68">
        <f t="shared" si="1"/>
        <v>2.2936766309104986</v>
      </c>
      <c r="L58" s="108">
        <v>278.05</v>
      </c>
      <c r="M58" s="108">
        <v>278.05</v>
      </c>
      <c r="N58" s="108"/>
      <c r="O58" s="108"/>
      <c r="P58" s="108"/>
      <c r="Q58" s="108">
        <v>278.05</v>
      </c>
      <c r="R58" s="78"/>
      <c r="S58" s="78"/>
      <c r="T58" s="78"/>
      <c r="U58" s="78"/>
      <c r="V58" s="79"/>
      <c r="W58" s="44"/>
      <c r="X58" s="4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</row>
    <row r="59" spans="1:158" s="35" customFormat="1" ht="99" customHeight="1">
      <c r="A59" s="93" t="s">
        <v>210</v>
      </c>
      <c r="B59" s="164"/>
      <c r="C59" s="159"/>
      <c r="D59" s="25" t="s">
        <v>211</v>
      </c>
      <c r="E59" s="25" t="s">
        <v>213</v>
      </c>
      <c r="F59" s="26" t="s">
        <v>73</v>
      </c>
      <c r="G59" s="25" t="s">
        <v>171</v>
      </c>
      <c r="H59" s="26">
        <v>42.65</v>
      </c>
      <c r="I59" s="26">
        <v>4084</v>
      </c>
      <c r="J59" s="107">
        <v>3471</v>
      </c>
      <c r="K59" s="68">
        <f t="shared" si="1"/>
        <v>1.1015722266102366</v>
      </c>
      <c r="L59" s="78">
        <f>M59</f>
        <v>28.8</v>
      </c>
      <c r="M59" s="78">
        <v>28.8</v>
      </c>
      <c r="N59" s="78"/>
      <c r="O59" s="78">
        <v>28.8</v>
      </c>
      <c r="P59" s="78"/>
      <c r="Q59" s="78"/>
      <c r="R59" s="78"/>
      <c r="S59" s="78"/>
      <c r="T59" s="78"/>
      <c r="U59" s="78"/>
      <c r="V59" s="79"/>
      <c r="W59" s="44"/>
      <c r="X59" s="4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</row>
    <row r="60" spans="1:158" s="35" customFormat="1" ht="35.25" customHeight="1">
      <c r="A60" s="93" t="s">
        <v>216</v>
      </c>
      <c r="B60" s="164"/>
      <c r="C60" s="159"/>
      <c r="D60" s="25" t="s">
        <v>219</v>
      </c>
      <c r="E60" s="25" t="s">
        <v>218</v>
      </c>
      <c r="F60" s="25"/>
      <c r="G60" s="26"/>
      <c r="H60" s="26"/>
      <c r="I60" s="26"/>
      <c r="J60" s="107"/>
      <c r="K60" s="6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44"/>
      <c r="X60" s="4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</row>
    <row r="61" spans="1:158" s="35" customFormat="1" ht="29.25" customHeight="1">
      <c r="A61" s="93" t="s">
        <v>217</v>
      </c>
      <c r="B61" s="164"/>
      <c r="C61" s="159"/>
      <c r="D61" s="25" t="s">
        <v>220</v>
      </c>
      <c r="E61" s="25" t="s">
        <v>218</v>
      </c>
      <c r="F61" s="25"/>
      <c r="G61" s="26"/>
      <c r="H61" s="26"/>
      <c r="I61" s="26"/>
      <c r="J61" s="107"/>
      <c r="K61" s="6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44"/>
      <c r="X61" s="4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</row>
    <row r="62" spans="1:158" s="35" customFormat="1" ht="82.5">
      <c r="A62" s="93" t="s">
        <v>221</v>
      </c>
      <c r="B62" s="164"/>
      <c r="C62" s="159"/>
      <c r="D62" s="59" t="s">
        <v>231</v>
      </c>
      <c r="E62" s="59" t="s">
        <v>222</v>
      </c>
      <c r="F62" s="59" t="s">
        <v>48</v>
      </c>
      <c r="G62" s="60" t="s">
        <v>49</v>
      </c>
      <c r="H62" s="60">
        <v>1858.32</v>
      </c>
      <c r="I62" s="60"/>
      <c r="J62" s="109"/>
      <c r="K62" s="110"/>
      <c r="L62" s="111">
        <v>213.3</v>
      </c>
      <c r="M62" s="111">
        <v>213.3</v>
      </c>
      <c r="N62" s="111"/>
      <c r="O62" s="111"/>
      <c r="P62" s="111"/>
      <c r="Q62" s="111">
        <v>213.3</v>
      </c>
      <c r="R62" s="111"/>
      <c r="S62" s="111"/>
      <c r="T62" s="111"/>
      <c r="U62" s="111"/>
      <c r="V62" s="112"/>
      <c r="W62" s="113"/>
      <c r="X62" s="113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</row>
    <row r="63" spans="1:158" s="35" customFormat="1" ht="49.5">
      <c r="A63" s="93" t="s">
        <v>230</v>
      </c>
      <c r="B63" s="164"/>
      <c r="C63" s="159"/>
      <c r="D63" s="59" t="s">
        <v>226</v>
      </c>
      <c r="E63" s="59" t="s">
        <v>222</v>
      </c>
      <c r="F63" s="59"/>
      <c r="G63" s="60"/>
      <c r="H63" s="60"/>
      <c r="I63" s="60"/>
      <c r="J63" s="109"/>
      <c r="K63" s="110"/>
      <c r="L63" s="111">
        <v>15</v>
      </c>
      <c r="M63" s="111">
        <v>15</v>
      </c>
      <c r="N63" s="111"/>
      <c r="O63" s="111"/>
      <c r="P63" s="111"/>
      <c r="Q63" s="111">
        <v>15</v>
      </c>
      <c r="R63" s="111"/>
      <c r="S63" s="111"/>
      <c r="T63" s="111"/>
      <c r="U63" s="111"/>
      <c r="V63" s="112"/>
      <c r="W63" s="113"/>
      <c r="X63" s="113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</row>
    <row r="64" spans="1:158" s="35" customFormat="1" ht="66">
      <c r="A64" s="93" t="s">
        <v>223</v>
      </c>
      <c r="B64" s="164"/>
      <c r="C64" s="159"/>
      <c r="D64" s="59" t="s">
        <v>224</v>
      </c>
      <c r="E64" s="59" t="s">
        <v>135</v>
      </c>
      <c r="F64" s="59" t="s">
        <v>48</v>
      </c>
      <c r="G64" s="60" t="s">
        <v>49</v>
      </c>
      <c r="H64" s="60">
        <v>1857.32</v>
      </c>
      <c r="I64" s="60"/>
      <c r="J64" s="109"/>
      <c r="K64" s="110"/>
      <c r="L64" s="111">
        <v>228.3</v>
      </c>
      <c r="M64" s="111">
        <v>228.3</v>
      </c>
      <c r="N64" s="111"/>
      <c r="O64" s="111"/>
      <c r="P64" s="111"/>
      <c r="Q64" s="111"/>
      <c r="R64" s="111"/>
      <c r="S64" s="111"/>
      <c r="T64" s="111"/>
      <c r="U64" s="111"/>
      <c r="V64" s="112"/>
      <c r="W64" s="113">
        <v>228.3</v>
      </c>
      <c r="X64" s="113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</row>
    <row r="65" spans="1:158" s="35" customFormat="1" ht="99">
      <c r="A65" s="93" t="s">
        <v>234</v>
      </c>
      <c r="B65" s="165"/>
      <c r="C65" s="144"/>
      <c r="D65" s="59" t="s">
        <v>237</v>
      </c>
      <c r="E65" s="59"/>
      <c r="F65" s="59"/>
      <c r="G65" s="60"/>
      <c r="H65" s="60"/>
      <c r="I65" s="60"/>
      <c r="J65" s="109"/>
      <c r="K65" s="110"/>
      <c r="L65" s="111">
        <f>M65</f>
        <v>10.5</v>
      </c>
      <c r="M65" s="111">
        <f>S65</f>
        <v>10.5</v>
      </c>
      <c r="N65" s="111"/>
      <c r="O65" s="111"/>
      <c r="P65" s="111"/>
      <c r="Q65" s="111"/>
      <c r="R65" s="111"/>
      <c r="S65" s="111">
        <v>10.5</v>
      </c>
      <c r="T65" s="111"/>
      <c r="U65" s="111"/>
      <c r="V65" s="112"/>
      <c r="W65" s="113"/>
      <c r="X65" s="113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</row>
    <row r="66" spans="1:158" s="19" customFormat="1" ht="23.25" customHeight="1">
      <c r="A66" s="93"/>
      <c r="B66" s="102"/>
      <c r="C66" s="26"/>
      <c r="D66" s="39" t="s">
        <v>140</v>
      </c>
      <c r="E66" s="26"/>
      <c r="F66" s="25"/>
      <c r="G66" s="26"/>
      <c r="H66" s="114"/>
      <c r="I66" s="114"/>
      <c r="J66" s="26"/>
      <c r="K66" s="78"/>
      <c r="L66" s="78">
        <f>L54+L57+L58+L59+L64+L62+L63+L65+L55</f>
        <v>1000.6000000000001</v>
      </c>
      <c r="M66" s="78">
        <f>M54+M57+M58+M59+M64+M62+M63+M65+M55</f>
        <v>1000.6000000000001</v>
      </c>
      <c r="N66" s="78"/>
      <c r="O66" s="78">
        <f>SUM(O54:O59)</f>
        <v>28.8</v>
      </c>
      <c r="P66" s="78"/>
      <c r="Q66" s="78">
        <f>SUM(Q54:Q63)</f>
        <v>627.8</v>
      </c>
      <c r="R66" s="78"/>
      <c r="S66" s="78">
        <f>SUM(S54:S65)</f>
        <v>74.2</v>
      </c>
      <c r="T66" s="78"/>
      <c r="U66" s="78">
        <f>SUM(U54:U58)</f>
        <v>41.5</v>
      </c>
      <c r="V66" s="79"/>
      <c r="W66" s="115">
        <v>228.3</v>
      </c>
      <c r="X66" s="44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</row>
    <row r="67" spans="1:158" s="32" customFormat="1" ht="18" customHeight="1">
      <c r="A67" s="93"/>
      <c r="B67" s="161" t="s">
        <v>117</v>
      </c>
      <c r="C67" s="161"/>
      <c r="D67" s="161"/>
      <c r="E67" s="26"/>
      <c r="F67" s="26"/>
      <c r="G67" s="26"/>
      <c r="H67" s="26"/>
      <c r="I67" s="26"/>
      <c r="J67" s="26"/>
      <c r="K67" s="26"/>
      <c r="L67" s="73">
        <f>L66</f>
        <v>1000.6000000000001</v>
      </c>
      <c r="M67" s="73">
        <f>M66</f>
        <v>1000.6000000000001</v>
      </c>
      <c r="N67" s="73"/>
      <c r="O67" s="73">
        <f>O66</f>
        <v>28.8</v>
      </c>
      <c r="P67" s="73"/>
      <c r="Q67" s="73">
        <f>Q66</f>
        <v>627.8</v>
      </c>
      <c r="R67" s="73"/>
      <c r="S67" s="73">
        <f>S66</f>
        <v>74.2</v>
      </c>
      <c r="T67" s="73"/>
      <c r="U67" s="73">
        <f>U66</f>
        <v>41.5</v>
      </c>
      <c r="V67" s="74"/>
      <c r="W67" s="71">
        <v>228.3</v>
      </c>
      <c r="X67" s="99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</row>
    <row r="68" spans="1:158" s="37" customFormat="1" ht="19.5" customHeight="1">
      <c r="A68" s="166" t="s">
        <v>141</v>
      </c>
      <c r="B68" s="162"/>
      <c r="C68" s="162"/>
      <c r="D68" s="162"/>
      <c r="E68" s="162"/>
      <c r="F68" s="162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70"/>
      <c r="W68" s="71"/>
      <c r="X68" s="71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</row>
    <row r="69" spans="1:158" s="21" customFormat="1" ht="51" customHeight="1">
      <c r="A69" s="93" t="s">
        <v>142</v>
      </c>
      <c r="B69" s="161" t="s">
        <v>143</v>
      </c>
      <c r="C69" s="148" t="s">
        <v>143</v>
      </c>
      <c r="D69" s="25" t="s">
        <v>144</v>
      </c>
      <c r="E69" s="25" t="s">
        <v>145</v>
      </c>
      <c r="F69" s="25" t="s">
        <v>146</v>
      </c>
      <c r="G69" s="25" t="s">
        <v>55</v>
      </c>
      <c r="H69" s="26">
        <v>3.67</v>
      </c>
      <c r="I69" s="26">
        <v>779160.5</v>
      </c>
      <c r="J69" s="26">
        <v>750469.93</v>
      </c>
      <c r="K69" s="68">
        <f aca="true" t="shared" si="2" ref="K69:K83">L69/((I69-J69)*H69)*1000</f>
        <v>1.1026228263919553</v>
      </c>
      <c r="L69" s="78">
        <v>116.1</v>
      </c>
      <c r="M69" s="78"/>
      <c r="N69" s="78">
        <v>116.1</v>
      </c>
      <c r="O69" s="78"/>
      <c r="P69" s="78">
        <v>116.1</v>
      </c>
      <c r="Q69" s="73"/>
      <c r="R69" s="73"/>
      <c r="S69" s="73"/>
      <c r="T69" s="73"/>
      <c r="U69" s="73"/>
      <c r="V69" s="73"/>
      <c r="W69" s="116"/>
      <c r="X69" s="117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</row>
    <row r="70" spans="1:158" s="19" customFormat="1" ht="66" customHeight="1">
      <c r="A70" s="93" t="s">
        <v>147</v>
      </c>
      <c r="B70" s="161"/>
      <c r="C70" s="148"/>
      <c r="D70" s="25" t="s">
        <v>148</v>
      </c>
      <c r="E70" s="25" t="s">
        <v>149</v>
      </c>
      <c r="F70" s="25" t="s">
        <v>146</v>
      </c>
      <c r="G70" s="25" t="s">
        <v>55</v>
      </c>
      <c r="H70" s="26">
        <v>3.67</v>
      </c>
      <c r="I70" s="26">
        <v>779160.5</v>
      </c>
      <c r="J70" s="26">
        <v>750469.93</v>
      </c>
      <c r="K70" s="68">
        <f t="shared" si="2"/>
        <v>1.1681533819656373</v>
      </c>
      <c r="L70" s="78">
        <v>123</v>
      </c>
      <c r="M70" s="78"/>
      <c r="N70" s="78">
        <v>123</v>
      </c>
      <c r="O70" s="78"/>
      <c r="P70" s="78"/>
      <c r="Q70" s="78"/>
      <c r="R70" s="78">
        <v>123</v>
      </c>
      <c r="S70" s="78"/>
      <c r="T70" s="78"/>
      <c r="U70" s="78"/>
      <c r="V70" s="78"/>
      <c r="W70" s="118"/>
      <c r="X70" s="119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</row>
    <row r="71" spans="1:158" s="19" customFormat="1" ht="86.25" customHeight="1">
      <c r="A71" s="93" t="s">
        <v>150</v>
      </c>
      <c r="B71" s="39"/>
      <c r="C71" s="25"/>
      <c r="D71" s="57" t="s">
        <v>151</v>
      </c>
      <c r="E71" s="25" t="s">
        <v>152</v>
      </c>
      <c r="F71" s="25" t="s">
        <v>146</v>
      </c>
      <c r="G71" s="25" t="s">
        <v>55</v>
      </c>
      <c r="H71" s="26">
        <v>3.67</v>
      </c>
      <c r="I71" s="26">
        <v>779160.5</v>
      </c>
      <c r="J71" s="26">
        <v>750469.93</v>
      </c>
      <c r="K71" s="68">
        <f t="shared" si="2"/>
        <v>1.6952469811452544</v>
      </c>
      <c r="L71" s="57">
        <v>178.5</v>
      </c>
      <c r="M71" s="78"/>
      <c r="N71" s="57">
        <v>178.5</v>
      </c>
      <c r="O71" s="78"/>
      <c r="P71" s="78"/>
      <c r="Q71" s="78"/>
      <c r="R71" s="57">
        <v>178.5</v>
      </c>
      <c r="S71" s="78"/>
      <c r="T71" s="78"/>
      <c r="U71" s="78"/>
      <c r="V71" s="78"/>
      <c r="W71" s="118"/>
      <c r="X71" s="119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</row>
    <row r="72" spans="1:158" s="19" customFormat="1" ht="68.25" customHeight="1">
      <c r="A72" s="93" t="s">
        <v>153</v>
      </c>
      <c r="B72" s="26"/>
      <c r="C72" s="25"/>
      <c r="D72" s="57" t="s">
        <v>154</v>
      </c>
      <c r="E72" s="25" t="s">
        <v>155</v>
      </c>
      <c r="F72" s="25" t="s">
        <v>146</v>
      </c>
      <c r="G72" s="25" t="s">
        <v>55</v>
      </c>
      <c r="H72" s="26">
        <v>3.67</v>
      </c>
      <c r="I72" s="26">
        <v>779160.5</v>
      </c>
      <c r="J72" s="26">
        <v>750469.93</v>
      </c>
      <c r="K72" s="68">
        <f t="shared" si="2"/>
        <v>1.308711675080202</v>
      </c>
      <c r="L72" s="57">
        <v>137.8</v>
      </c>
      <c r="M72" s="78"/>
      <c r="N72" s="57">
        <v>137.8</v>
      </c>
      <c r="O72" s="78"/>
      <c r="P72" s="78"/>
      <c r="Q72" s="78"/>
      <c r="R72" s="78"/>
      <c r="S72" s="78"/>
      <c r="T72" s="78"/>
      <c r="U72" s="78"/>
      <c r="V72" s="57">
        <v>137.8</v>
      </c>
      <c r="W72" s="118"/>
      <c r="X72" s="119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</row>
    <row r="73" spans="1:158" s="19" customFormat="1" ht="67.5" customHeight="1">
      <c r="A73" s="93" t="s">
        <v>156</v>
      </c>
      <c r="B73" s="26"/>
      <c r="C73" s="25"/>
      <c r="D73" s="57" t="s">
        <v>157</v>
      </c>
      <c r="E73" s="25" t="s">
        <v>158</v>
      </c>
      <c r="F73" s="25" t="s">
        <v>146</v>
      </c>
      <c r="G73" s="25" t="s">
        <v>55</v>
      </c>
      <c r="H73" s="26">
        <v>3.67</v>
      </c>
      <c r="I73" s="26">
        <v>779160.5</v>
      </c>
      <c r="J73" s="26">
        <v>750469.93</v>
      </c>
      <c r="K73" s="68">
        <f t="shared" si="2"/>
        <v>1.2298850647524393</v>
      </c>
      <c r="L73" s="57">
        <v>129.5</v>
      </c>
      <c r="M73" s="78"/>
      <c r="N73" s="57">
        <v>129.5</v>
      </c>
      <c r="O73" s="78"/>
      <c r="P73" s="78"/>
      <c r="Q73" s="78"/>
      <c r="R73" s="78"/>
      <c r="S73" s="78"/>
      <c r="T73" s="57">
        <v>129.5</v>
      </c>
      <c r="U73" s="78"/>
      <c r="V73" s="78"/>
      <c r="W73" s="118"/>
      <c r="X73" s="119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</row>
    <row r="74" spans="1:158" s="19" customFormat="1" ht="69" customHeight="1">
      <c r="A74" s="93" t="s">
        <v>159</v>
      </c>
      <c r="B74" s="26"/>
      <c r="C74" s="25"/>
      <c r="D74" s="57" t="s">
        <v>160</v>
      </c>
      <c r="E74" s="25" t="s">
        <v>161</v>
      </c>
      <c r="F74" s="25" t="s">
        <v>146</v>
      </c>
      <c r="G74" s="25" t="s">
        <v>55</v>
      </c>
      <c r="H74" s="26">
        <v>3.67</v>
      </c>
      <c r="I74" s="26">
        <v>779160.5</v>
      </c>
      <c r="J74" s="26">
        <v>750469.93</v>
      </c>
      <c r="K74" s="68">
        <f t="shared" si="2"/>
        <v>1.8329561196696587</v>
      </c>
      <c r="L74" s="57">
        <v>193</v>
      </c>
      <c r="M74" s="78"/>
      <c r="N74" s="57">
        <v>193</v>
      </c>
      <c r="O74" s="78"/>
      <c r="P74" s="78"/>
      <c r="Q74" s="78"/>
      <c r="R74" s="78"/>
      <c r="S74" s="78"/>
      <c r="T74" s="78"/>
      <c r="U74" s="78"/>
      <c r="V74" s="57">
        <v>193</v>
      </c>
      <c r="W74" s="118"/>
      <c r="X74" s="119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</row>
    <row r="75" spans="1:158" s="19" customFormat="1" ht="48.75" customHeight="1">
      <c r="A75" s="93" t="s">
        <v>162</v>
      </c>
      <c r="B75" s="26"/>
      <c r="C75" s="25"/>
      <c r="D75" s="57" t="s">
        <v>163</v>
      </c>
      <c r="E75" s="25" t="s">
        <v>164</v>
      </c>
      <c r="F75" s="25" t="s">
        <v>146</v>
      </c>
      <c r="G75" s="25" t="s">
        <v>55</v>
      </c>
      <c r="H75" s="26">
        <v>3.67</v>
      </c>
      <c r="I75" s="26">
        <v>779160.5</v>
      </c>
      <c r="J75" s="26">
        <v>740469.93</v>
      </c>
      <c r="K75" s="68">
        <f t="shared" si="2"/>
        <v>0.46269432983148734</v>
      </c>
      <c r="L75" s="78">
        <f>P75+R75+T75+V75</f>
        <v>65.69999999999999</v>
      </c>
      <c r="M75" s="78"/>
      <c r="N75" s="78">
        <f>P75+R75+T75+V75</f>
        <v>65.69999999999999</v>
      </c>
      <c r="O75" s="78"/>
      <c r="P75" s="78">
        <v>15</v>
      </c>
      <c r="Q75" s="57"/>
      <c r="R75" s="57">
        <v>15.9</v>
      </c>
      <c r="S75" s="57"/>
      <c r="T75" s="57">
        <v>16.9</v>
      </c>
      <c r="U75" s="57"/>
      <c r="V75" s="57">
        <v>17.9</v>
      </c>
      <c r="W75" s="120"/>
      <c r="X75" s="119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</row>
    <row r="76" spans="1:158" s="19" customFormat="1" ht="48.75" customHeight="1">
      <c r="A76" s="93" t="s">
        <v>165</v>
      </c>
      <c r="B76" s="26"/>
      <c r="C76" s="25"/>
      <c r="D76" s="57" t="s">
        <v>166</v>
      </c>
      <c r="E76" s="25" t="s">
        <v>167</v>
      </c>
      <c r="F76" s="25" t="s">
        <v>146</v>
      </c>
      <c r="G76" s="25" t="s">
        <v>55</v>
      </c>
      <c r="H76" s="26">
        <v>3.67</v>
      </c>
      <c r="I76" s="26">
        <v>779160.5</v>
      </c>
      <c r="J76" s="26">
        <v>760469.93</v>
      </c>
      <c r="K76" s="68">
        <f t="shared" si="2"/>
        <v>3.9959534942681048</v>
      </c>
      <c r="L76" s="78">
        <f>N76</f>
        <v>274.1</v>
      </c>
      <c r="M76" s="78"/>
      <c r="N76" s="78">
        <f>P76+R76+T76+V76</f>
        <v>274.1</v>
      </c>
      <c r="O76" s="78"/>
      <c r="P76" s="57">
        <v>85.2</v>
      </c>
      <c r="Q76" s="57"/>
      <c r="R76" s="57">
        <v>90.3</v>
      </c>
      <c r="S76" s="57"/>
      <c r="T76" s="57">
        <v>47.9</v>
      </c>
      <c r="U76" s="57"/>
      <c r="V76" s="57">
        <v>50.7</v>
      </c>
      <c r="W76" s="118"/>
      <c r="X76" s="119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</row>
    <row r="77" spans="1:158" s="19" customFormat="1" ht="97.5" customHeight="1">
      <c r="A77" s="93" t="s">
        <v>168</v>
      </c>
      <c r="B77" s="26"/>
      <c r="C77" s="25"/>
      <c r="D77" s="57" t="s">
        <v>169</v>
      </c>
      <c r="E77" s="25" t="s">
        <v>170</v>
      </c>
      <c r="F77" s="26" t="s">
        <v>73</v>
      </c>
      <c r="G77" s="25" t="s">
        <v>171</v>
      </c>
      <c r="H77" s="26">
        <v>42.65</v>
      </c>
      <c r="I77" s="26">
        <v>326.86</v>
      </c>
      <c r="J77" s="26">
        <v>190</v>
      </c>
      <c r="K77" s="68">
        <f t="shared" si="2"/>
        <v>64.68989026874571</v>
      </c>
      <c r="L77" s="57">
        <v>377.6</v>
      </c>
      <c r="M77" s="78"/>
      <c r="N77" s="57">
        <v>377.6</v>
      </c>
      <c r="O77" s="78"/>
      <c r="P77" s="57">
        <v>377.6</v>
      </c>
      <c r="Q77" s="78"/>
      <c r="R77" s="78"/>
      <c r="S77" s="78"/>
      <c r="T77" s="78"/>
      <c r="U77" s="78"/>
      <c r="V77" s="78"/>
      <c r="W77" s="118"/>
      <c r="X77" s="119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</row>
    <row r="78" spans="1:158" s="19" customFormat="1" ht="96.75" customHeight="1">
      <c r="A78" s="93" t="s">
        <v>172</v>
      </c>
      <c r="B78" s="26"/>
      <c r="C78" s="25"/>
      <c r="D78" s="57" t="s">
        <v>173</v>
      </c>
      <c r="E78" s="25" t="s">
        <v>174</v>
      </c>
      <c r="F78" s="26" t="s">
        <v>73</v>
      </c>
      <c r="G78" s="25" t="s">
        <v>171</v>
      </c>
      <c r="H78" s="26">
        <v>42.65</v>
      </c>
      <c r="I78" s="26">
        <v>122.28</v>
      </c>
      <c r="J78" s="26">
        <v>59</v>
      </c>
      <c r="K78" s="68">
        <f t="shared" si="2"/>
        <v>91.88956060487045</v>
      </c>
      <c r="L78" s="57">
        <v>248</v>
      </c>
      <c r="M78" s="78"/>
      <c r="N78" s="57">
        <v>248</v>
      </c>
      <c r="O78" s="78"/>
      <c r="P78" s="78"/>
      <c r="Q78" s="78"/>
      <c r="R78" s="57">
        <v>248</v>
      </c>
      <c r="S78" s="78"/>
      <c r="T78" s="78"/>
      <c r="U78" s="78"/>
      <c r="V78" s="78"/>
      <c r="W78" s="118"/>
      <c r="X78" s="119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</row>
    <row r="79" spans="1:158" s="19" customFormat="1" ht="99.75" customHeight="1">
      <c r="A79" s="93" t="s">
        <v>175</v>
      </c>
      <c r="B79" s="26"/>
      <c r="C79" s="25"/>
      <c r="D79" s="57" t="s">
        <v>176</v>
      </c>
      <c r="E79" s="25" t="s">
        <v>177</v>
      </c>
      <c r="F79" s="26" t="s">
        <v>73</v>
      </c>
      <c r="G79" s="25" t="s">
        <v>171</v>
      </c>
      <c r="H79" s="26">
        <v>42.65</v>
      </c>
      <c r="I79" s="26">
        <v>435.621</v>
      </c>
      <c r="J79" s="26">
        <v>280</v>
      </c>
      <c r="K79" s="68">
        <f t="shared" si="2"/>
        <v>62.676695831946255</v>
      </c>
      <c r="L79" s="78">
        <v>416</v>
      </c>
      <c r="M79" s="78"/>
      <c r="N79" s="78">
        <v>416</v>
      </c>
      <c r="O79" s="78"/>
      <c r="P79" s="78"/>
      <c r="Q79" s="78"/>
      <c r="R79" s="78"/>
      <c r="S79" s="78"/>
      <c r="T79" s="78">
        <v>416</v>
      </c>
      <c r="U79" s="78"/>
      <c r="V79" s="78"/>
      <c r="W79" s="118"/>
      <c r="X79" s="119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</row>
    <row r="80" spans="1:158" s="19" customFormat="1" ht="66" customHeight="1">
      <c r="A80" s="93" t="s">
        <v>178</v>
      </c>
      <c r="B80" s="26"/>
      <c r="C80" s="25"/>
      <c r="D80" s="57" t="s">
        <v>179</v>
      </c>
      <c r="E80" s="25" t="s">
        <v>180</v>
      </c>
      <c r="F80" s="26" t="s">
        <v>73</v>
      </c>
      <c r="G80" s="25" t="s">
        <v>171</v>
      </c>
      <c r="H80" s="26">
        <v>42.65</v>
      </c>
      <c r="I80" s="26">
        <v>198.026</v>
      </c>
      <c r="J80" s="26">
        <v>122</v>
      </c>
      <c r="K80" s="68">
        <f t="shared" si="2"/>
        <v>115.7128666632187</v>
      </c>
      <c r="L80" s="78">
        <v>375.2</v>
      </c>
      <c r="M80" s="78"/>
      <c r="N80" s="78">
        <v>375.2</v>
      </c>
      <c r="O80" s="78"/>
      <c r="P80" s="78"/>
      <c r="Q80" s="78"/>
      <c r="R80" s="78"/>
      <c r="S80" s="78"/>
      <c r="T80" s="78"/>
      <c r="U80" s="78"/>
      <c r="V80" s="78">
        <v>375.2</v>
      </c>
      <c r="W80" s="118"/>
      <c r="X80" s="119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</row>
    <row r="81" spans="1:158" s="19" customFormat="1" ht="96" customHeight="1">
      <c r="A81" s="93" t="s">
        <v>181</v>
      </c>
      <c r="B81" s="26"/>
      <c r="C81" s="25"/>
      <c r="D81" s="57" t="s">
        <v>182</v>
      </c>
      <c r="E81" s="25" t="s">
        <v>183</v>
      </c>
      <c r="F81" s="26" t="s">
        <v>73</v>
      </c>
      <c r="G81" s="25" t="s">
        <v>171</v>
      </c>
      <c r="H81" s="26">
        <v>42.65</v>
      </c>
      <c r="I81" s="26">
        <v>122.28</v>
      </c>
      <c r="J81" s="26">
        <v>59</v>
      </c>
      <c r="K81" s="68">
        <f t="shared" si="2"/>
        <v>61.21030408034112</v>
      </c>
      <c r="L81" s="78">
        <v>165.2</v>
      </c>
      <c r="M81" s="78"/>
      <c r="N81" s="78">
        <v>165.2</v>
      </c>
      <c r="O81" s="78"/>
      <c r="P81" s="78">
        <v>165.2</v>
      </c>
      <c r="Q81" s="78"/>
      <c r="R81" s="78"/>
      <c r="S81" s="78"/>
      <c r="T81" s="78"/>
      <c r="U81" s="78"/>
      <c r="V81" s="78"/>
      <c r="W81" s="118"/>
      <c r="X81" s="119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</row>
    <row r="82" spans="1:158" s="19" customFormat="1" ht="99.75" customHeight="1">
      <c r="A82" s="93" t="s">
        <v>184</v>
      </c>
      <c r="B82" s="26"/>
      <c r="C82" s="25"/>
      <c r="D82" s="57" t="s">
        <v>185</v>
      </c>
      <c r="E82" s="25" t="s">
        <v>186</v>
      </c>
      <c r="F82" s="26" t="s">
        <v>73</v>
      </c>
      <c r="G82" s="25" t="s">
        <v>171</v>
      </c>
      <c r="H82" s="26">
        <v>42.65</v>
      </c>
      <c r="I82" s="26">
        <v>520.961</v>
      </c>
      <c r="J82" s="26">
        <v>403</v>
      </c>
      <c r="K82" s="68">
        <f t="shared" si="2"/>
        <v>17.252905521966333</v>
      </c>
      <c r="L82" s="78">
        <v>86.8</v>
      </c>
      <c r="M82" s="78"/>
      <c r="N82" s="78">
        <v>86.8</v>
      </c>
      <c r="O82" s="78"/>
      <c r="P82" s="78"/>
      <c r="Q82" s="78"/>
      <c r="R82" s="78">
        <v>86.8</v>
      </c>
      <c r="S82" s="78"/>
      <c r="T82" s="78"/>
      <c r="U82" s="78"/>
      <c r="V82" s="78"/>
      <c r="W82" s="118"/>
      <c r="X82" s="119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</row>
    <row r="83" spans="1:158" s="19" customFormat="1" ht="78" customHeight="1">
      <c r="A83" s="93" t="s">
        <v>187</v>
      </c>
      <c r="B83" s="26"/>
      <c r="C83" s="25"/>
      <c r="D83" s="57" t="s">
        <v>185</v>
      </c>
      <c r="E83" s="25" t="s">
        <v>188</v>
      </c>
      <c r="F83" s="26" t="s">
        <v>73</v>
      </c>
      <c r="G83" s="25" t="s">
        <v>171</v>
      </c>
      <c r="H83" s="26">
        <v>42.65</v>
      </c>
      <c r="I83" s="26">
        <v>201.905</v>
      </c>
      <c r="J83" s="26">
        <v>154</v>
      </c>
      <c r="K83" s="68">
        <f t="shared" si="2"/>
        <v>44.53910772260407</v>
      </c>
      <c r="L83" s="78">
        <v>91</v>
      </c>
      <c r="M83" s="78"/>
      <c r="N83" s="78">
        <v>91</v>
      </c>
      <c r="O83" s="78"/>
      <c r="P83" s="78"/>
      <c r="Q83" s="78"/>
      <c r="R83" s="78"/>
      <c r="S83" s="78"/>
      <c r="T83" s="78">
        <v>91</v>
      </c>
      <c r="U83" s="78"/>
      <c r="V83" s="78"/>
      <c r="W83" s="118"/>
      <c r="X83" s="119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</row>
    <row r="84" spans="1:158" s="19" customFormat="1" ht="50.25" customHeight="1">
      <c r="A84" s="93" t="s">
        <v>189</v>
      </c>
      <c r="B84" s="26"/>
      <c r="C84" s="25"/>
      <c r="D84" s="57" t="s">
        <v>190</v>
      </c>
      <c r="E84" s="25"/>
      <c r="F84" s="25"/>
      <c r="G84" s="25"/>
      <c r="H84" s="26"/>
      <c r="I84" s="26"/>
      <c r="J84" s="26"/>
      <c r="K84" s="68"/>
      <c r="L84" s="78">
        <f>P84+R84+T84+V84</f>
        <v>218.79999999999998</v>
      </c>
      <c r="M84" s="78"/>
      <c r="N84" s="78">
        <f>L84</f>
        <v>218.79999999999998</v>
      </c>
      <c r="O84" s="78"/>
      <c r="P84" s="78">
        <v>50</v>
      </c>
      <c r="Q84" s="78"/>
      <c r="R84" s="78">
        <v>53</v>
      </c>
      <c r="S84" s="78"/>
      <c r="T84" s="78">
        <v>56.2</v>
      </c>
      <c r="U84" s="78"/>
      <c r="V84" s="78">
        <v>59.6</v>
      </c>
      <c r="W84" s="118"/>
      <c r="X84" s="119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</row>
    <row r="85" spans="1:158" s="32" customFormat="1" ht="22.5" customHeight="1">
      <c r="A85" s="93" t="s">
        <v>191</v>
      </c>
      <c r="B85" s="26"/>
      <c r="C85" s="26"/>
      <c r="D85" s="39" t="s">
        <v>192</v>
      </c>
      <c r="E85" s="26"/>
      <c r="F85" s="26"/>
      <c r="G85" s="26"/>
      <c r="H85" s="26"/>
      <c r="I85" s="26"/>
      <c r="J85" s="26"/>
      <c r="K85" s="26"/>
      <c r="L85" s="73">
        <f>SUM(L69:L84)</f>
        <v>3196.3</v>
      </c>
      <c r="M85" s="73"/>
      <c r="N85" s="73">
        <f>SUM(N69:N84)</f>
        <v>3196.3</v>
      </c>
      <c r="O85" s="73"/>
      <c r="P85" s="73">
        <f>SUM(P69:P84)</f>
        <v>809.1000000000001</v>
      </c>
      <c r="Q85" s="73"/>
      <c r="R85" s="73">
        <f>SUM(R69:R84)</f>
        <v>795.5</v>
      </c>
      <c r="S85" s="73"/>
      <c r="T85" s="73">
        <f>SUM(T69:T84)</f>
        <v>757.5</v>
      </c>
      <c r="U85" s="73"/>
      <c r="V85" s="73">
        <f>SUM(V69:V84)</f>
        <v>834.1999999999999</v>
      </c>
      <c r="W85" s="121"/>
      <c r="X85" s="122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</row>
    <row r="86" spans="1:158" s="32" customFormat="1" ht="21.75" customHeight="1">
      <c r="A86" s="93" t="s">
        <v>193</v>
      </c>
      <c r="B86" s="161" t="s">
        <v>194</v>
      </c>
      <c r="C86" s="161"/>
      <c r="D86" s="161"/>
      <c r="E86" s="26"/>
      <c r="F86" s="26"/>
      <c r="G86" s="26"/>
      <c r="H86" s="26"/>
      <c r="I86" s="26"/>
      <c r="J86" s="26"/>
      <c r="K86" s="26"/>
      <c r="L86" s="73">
        <f>L85</f>
        <v>3196.3</v>
      </c>
      <c r="M86" s="73"/>
      <c r="N86" s="73">
        <f>N85</f>
        <v>3196.3</v>
      </c>
      <c r="O86" s="73"/>
      <c r="P86" s="73">
        <f>P85</f>
        <v>809.1000000000001</v>
      </c>
      <c r="Q86" s="73"/>
      <c r="R86" s="73">
        <f>R85</f>
        <v>795.5</v>
      </c>
      <c r="S86" s="73"/>
      <c r="T86" s="73">
        <f>T85</f>
        <v>757.5</v>
      </c>
      <c r="U86" s="73"/>
      <c r="V86" s="73">
        <f>V85</f>
        <v>834.1999999999999</v>
      </c>
      <c r="W86" s="123"/>
      <c r="X86" s="124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</row>
    <row r="87" spans="1:158" s="37" customFormat="1" ht="19.5" customHeight="1">
      <c r="A87" s="166" t="s">
        <v>195</v>
      </c>
      <c r="B87" s="162"/>
      <c r="C87" s="162"/>
      <c r="D87" s="162"/>
      <c r="E87" s="162"/>
      <c r="F87" s="16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72"/>
      <c r="X87" s="71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</row>
    <row r="88" spans="1:158" s="21" customFormat="1" ht="51.75" customHeight="1">
      <c r="A88" s="93" t="s">
        <v>196</v>
      </c>
      <c r="B88" s="148" t="s">
        <v>128</v>
      </c>
      <c r="C88" s="148" t="s">
        <v>128</v>
      </c>
      <c r="D88" s="25" t="s">
        <v>197</v>
      </c>
      <c r="E88" s="25" t="s">
        <v>215</v>
      </c>
      <c r="F88" s="25" t="s">
        <v>198</v>
      </c>
      <c r="G88" s="25"/>
      <c r="H88" s="26"/>
      <c r="I88" s="26"/>
      <c r="J88" s="26"/>
      <c r="K88" s="68"/>
      <c r="L88" s="78"/>
      <c r="M88" s="78"/>
      <c r="N88" s="78"/>
      <c r="O88" s="78"/>
      <c r="P88" s="78"/>
      <c r="Q88" s="73"/>
      <c r="R88" s="73"/>
      <c r="S88" s="73"/>
      <c r="T88" s="73"/>
      <c r="U88" s="73"/>
      <c r="V88" s="73"/>
      <c r="W88" s="123"/>
      <c r="X88" s="117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</row>
    <row r="89" spans="1:158" s="19" customFormat="1" ht="66" customHeight="1">
      <c r="A89" s="93" t="s">
        <v>199</v>
      </c>
      <c r="B89" s="148"/>
      <c r="C89" s="148"/>
      <c r="D89" s="25" t="s">
        <v>200</v>
      </c>
      <c r="E89" s="25" t="s">
        <v>215</v>
      </c>
      <c r="F89" s="25" t="s">
        <v>198</v>
      </c>
      <c r="G89" s="25"/>
      <c r="H89" s="26"/>
      <c r="I89" s="26"/>
      <c r="J89" s="26"/>
      <c r="K89" s="6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118"/>
      <c r="X89" s="119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</row>
    <row r="90" spans="1:158" s="32" customFormat="1" ht="22.5" customHeight="1">
      <c r="A90" s="106"/>
      <c r="B90" s="26"/>
      <c r="C90" s="26"/>
      <c r="D90" s="39" t="s">
        <v>201</v>
      </c>
      <c r="E90" s="26"/>
      <c r="F90" s="26"/>
      <c r="G90" s="26"/>
      <c r="H90" s="26"/>
      <c r="I90" s="26"/>
      <c r="J90" s="26"/>
      <c r="K90" s="26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125"/>
      <c r="X90" s="122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</row>
    <row r="91" spans="1:158" s="32" customFormat="1" ht="21.75" customHeight="1">
      <c r="A91" s="106"/>
      <c r="B91" s="161" t="s">
        <v>194</v>
      </c>
      <c r="C91" s="161"/>
      <c r="D91" s="161"/>
      <c r="E91" s="26"/>
      <c r="F91" s="26"/>
      <c r="G91" s="26"/>
      <c r="H91" s="26"/>
      <c r="I91" s="26"/>
      <c r="J91" s="26"/>
      <c r="K91" s="26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  <c r="W91" s="99"/>
      <c r="X91" s="94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</row>
    <row r="92" spans="1:24" ht="32.25" customHeight="1">
      <c r="A92" s="176" t="s">
        <v>227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77"/>
      <c r="W92" s="87"/>
      <c r="X92" s="126"/>
    </row>
    <row r="93" spans="1:158" s="38" customFormat="1" ht="26.25" customHeight="1">
      <c r="A93" s="166" t="s">
        <v>202</v>
      </c>
      <c r="B93" s="162"/>
      <c r="C93" s="162"/>
      <c r="D93" s="162"/>
      <c r="E93" s="162"/>
      <c r="F93" s="162"/>
      <c r="G93" s="162"/>
      <c r="H93" s="162"/>
      <c r="I93" s="162"/>
      <c r="J93" s="26"/>
      <c r="K93" s="26"/>
      <c r="L93" s="73">
        <f>M93+N93</f>
        <v>4447.3</v>
      </c>
      <c r="M93" s="73">
        <f>O93+Q93+S93+U93+W93</f>
        <v>1251</v>
      </c>
      <c r="N93" s="73">
        <f>P93+R93+T93+V93</f>
        <v>3196.3</v>
      </c>
      <c r="O93" s="73">
        <f aca="true" t="shared" si="3" ref="O93:W93">O85+O66+O47+O52</f>
        <v>279.2</v>
      </c>
      <c r="P93" s="73">
        <f t="shared" si="3"/>
        <v>809.1000000000001</v>
      </c>
      <c r="Q93" s="73">
        <f t="shared" si="3"/>
        <v>627.8</v>
      </c>
      <c r="R93" s="73">
        <f t="shared" si="3"/>
        <v>795.5</v>
      </c>
      <c r="S93" s="73">
        <f t="shared" si="3"/>
        <v>74.2</v>
      </c>
      <c r="T93" s="73">
        <f t="shared" si="3"/>
        <v>757.5</v>
      </c>
      <c r="U93" s="73">
        <f t="shared" si="3"/>
        <v>41.5</v>
      </c>
      <c r="V93" s="74">
        <f t="shared" si="3"/>
        <v>834.1999999999999</v>
      </c>
      <c r="W93" s="75">
        <f t="shared" si="3"/>
        <v>228.3</v>
      </c>
      <c r="X93" s="71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</row>
    <row r="94" spans="1:158" s="32" customFormat="1" ht="22.5" customHeight="1">
      <c r="A94" s="106"/>
      <c r="B94" s="161" t="s">
        <v>203</v>
      </c>
      <c r="C94" s="161"/>
      <c r="D94" s="161"/>
      <c r="E94" s="26"/>
      <c r="F94" s="26"/>
      <c r="G94" s="26"/>
      <c r="H94" s="26"/>
      <c r="I94" s="26"/>
      <c r="J94" s="26"/>
      <c r="K94" s="26"/>
      <c r="L94" s="73">
        <f>M94+N94</f>
        <v>1251</v>
      </c>
      <c r="M94" s="73">
        <f>M93</f>
        <v>1251</v>
      </c>
      <c r="N94" s="73"/>
      <c r="O94" s="73">
        <f>O93</f>
        <v>279.2</v>
      </c>
      <c r="P94" s="76"/>
      <c r="Q94" s="73">
        <f>Q93</f>
        <v>627.8</v>
      </c>
      <c r="R94" s="76"/>
      <c r="S94" s="73">
        <f>S93</f>
        <v>74.2</v>
      </c>
      <c r="T94" s="76"/>
      <c r="U94" s="73">
        <f>U93</f>
        <v>41.5</v>
      </c>
      <c r="V94" s="77"/>
      <c r="W94" s="75">
        <f>W93</f>
        <v>228.3</v>
      </c>
      <c r="X94" s="71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</row>
    <row r="95" spans="1:158" s="32" customFormat="1" ht="22.5" customHeight="1">
      <c r="A95" s="106"/>
      <c r="B95" s="161" t="s">
        <v>117</v>
      </c>
      <c r="C95" s="161"/>
      <c r="D95" s="161"/>
      <c r="E95" s="26"/>
      <c r="F95" s="26"/>
      <c r="G95" s="26"/>
      <c r="H95" s="26"/>
      <c r="I95" s="26"/>
      <c r="J95" s="26"/>
      <c r="K95" s="26"/>
      <c r="L95" s="73">
        <f>M95+N95</f>
        <v>1000.5999999999999</v>
      </c>
      <c r="M95" s="73">
        <f>O95+Q95+S95+U95+W95</f>
        <v>1000.5999999999999</v>
      </c>
      <c r="N95" s="73"/>
      <c r="O95" s="73">
        <f>O67+O48</f>
        <v>28.8</v>
      </c>
      <c r="P95" s="73"/>
      <c r="Q95" s="73">
        <f>Q67+Q48</f>
        <v>627.8</v>
      </c>
      <c r="R95" s="73"/>
      <c r="S95" s="73">
        <f>S67+S48</f>
        <v>74.2</v>
      </c>
      <c r="T95" s="73"/>
      <c r="U95" s="73">
        <f>U67+U48</f>
        <v>41.5</v>
      </c>
      <c r="V95" s="74"/>
      <c r="W95" s="71">
        <f>W67+W48</f>
        <v>228.3</v>
      </c>
      <c r="X95" s="71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</row>
    <row r="96" spans="1:158" s="17" customFormat="1" ht="35.25" customHeight="1">
      <c r="A96" s="64" t="s">
        <v>204</v>
      </c>
      <c r="B96" s="167" t="s">
        <v>205</v>
      </c>
      <c r="C96" s="167"/>
      <c r="D96" s="167"/>
      <c r="E96" s="26"/>
      <c r="F96" s="26"/>
      <c r="G96" s="26"/>
      <c r="H96" s="39"/>
      <c r="I96" s="39"/>
      <c r="J96" s="39"/>
      <c r="K96" s="39"/>
      <c r="L96" s="73">
        <f>M96+N96</f>
        <v>0</v>
      </c>
      <c r="M96" s="78">
        <f>O96+Q96+S96+U96</f>
        <v>0</v>
      </c>
      <c r="N96" s="78"/>
      <c r="O96" s="78">
        <f>O47</f>
        <v>0</v>
      </c>
      <c r="P96" s="78"/>
      <c r="Q96" s="78">
        <f>Q47</f>
        <v>0</v>
      </c>
      <c r="R96" s="78"/>
      <c r="S96" s="78">
        <f>S47</f>
        <v>0</v>
      </c>
      <c r="T96" s="78"/>
      <c r="U96" s="78">
        <f>U47</f>
        <v>0</v>
      </c>
      <c r="V96" s="79"/>
      <c r="W96" s="80">
        <v>0</v>
      </c>
      <c r="X96" s="81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</row>
    <row r="97" spans="1:158" s="17" customFormat="1" ht="16.5" customHeight="1">
      <c r="A97" s="64"/>
      <c r="B97" s="57"/>
      <c r="C97" s="167" t="s">
        <v>117</v>
      </c>
      <c r="D97" s="167"/>
      <c r="E97" s="26"/>
      <c r="F97" s="26"/>
      <c r="G97" s="26"/>
      <c r="H97" s="39"/>
      <c r="I97" s="39"/>
      <c r="J97" s="39"/>
      <c r="K97" s="39"/>
      <c r="L97" s="73">
        <f>M97+N97</f>
        <v>0</v>
      </c>
      <c r="M97" s="78">
        <f>O97+Q97+S97+U97</f>
        <v>0</v>
      </c>
      <c r="N97" s="78"/>
      <c r="O97" s="78">
        <f>O48</f>
        <v>0</v>
      </c>
      <c r="P97" s="78"/>
      <c r="Q97" s="78">
        <f>Q48</f>
        <v>0</v>
      </c>
      <c r="R97" s="78"/>
      <c r="S97" s="78">
        <f>S48</f>
        <v>0</v>
      </c>
      <c r="T97" s="78"/>
      <c r="U97" s="78">
        <f>U48</f>
        <v>0</v>
      </c>
      <c r="V97" s="79"/>
      <c r="W97" s="80">
        <v>0</v>
      </c>
      <c r="X97" s="81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</row>
    <row r="98" spans="1:158" s="17" customFormat="1" ht="27" customHeight="1">
      <c r="A98" s="64" t="s">
        <v>206</v>
      </c>
      <c r="B98" s="167" t="s">
        <v>207</v>
      </c>
      <c r="C98" s="167"/>
      <c r="D98" s="167"/>
      <c r="E98" s="26"/>
      <c r="F98" s="26"/>
      <c r="G98" s="26"/>
      <c r="H98" s="39"/>
      <c r="I98" s="39"/>
      <c r="J98" s="39"/>
      <c r="K98" s="39"/>
      <c r="L98" s="73">
        <f>L52</f>
        <v>250.4</v>
      </c>
      <c r="M98" s="78">
        <f>M52</f>
        <v>250.4</v>
      </c>
      <c r="N98" s="78"/>
      <c r="O98" s="78">
        <f>O52</f>
        <v>250.4</v>
      </c>
      <c r="P98" s="73"/>
      <c r="Q98" s="73"/>
      <c r="R98" s="73"/>
      <c r="S98" s="73"/>
      <c r="T98" s="73"/>
      <c r="U98" s="73"/>
      <c r="V98" s="74"/>
      <c r="W98" s="82"/>
      <c r="X98" s="81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</row>
    <row r="99" spans="1:158" s="17" customFormat="1" ht="18" customHeight="1">
      <c r="A99" s="64"/>
      <c r="B99" s="57"/>
      <c r="C99" s="167" t="s">
        <v>117</v>
      </c>
      <c r="D99" s="167"/>
      <c r="E99" s="26"/>
      <c r="F99" s="26"/>
      <c r="G99" s="26"/>
      <c r="H99" s="39"/>
      <c r="I99" s="39"/>
      <c r="J99" s="39"/>
      <c r="K99" s="39"/>
      <c r="L99" s="73"/>
      <c r="M99" s="78"/>
      <c r="N99" s="83"/>
      <c r="O99" s="83"/>
      <c r="P99" s="83"/>
      <c r="Q99" s="83"/>
      <c r="R99" s="83"/>
      <c r="S99" s="83"/>
      <c r="T99" s="83"/>
      <c r="U99" s="83"/>
      <c r="V99" s="84"/>
      <c r="W99" s="81"/>
      <c r="X99" s="81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</row>
    <row r="100" spans="1:158" s="17" customFormat="1" ht="35.25" customHeight="1">
      <c r="A100" s="64" t="s">
        <v>208</v>
      </c>
      <c r="B100" s="167" t="s">
        <v>209</v>
      </c>
      <c r="C100" s="167"/>
      <c r="D100" s="167"/>
      <c r="E100" s="26"/>
      <c r="F100" s="26"/>
      <c r="G100" s="26"/>
      <c r="H100" s="39"/>
      <c r="I100" s="39"/>
      <c r="J100" s="39"/>
      <c r="K100" s="39"/>
      <c r="L100" s="73">
        <f>L66</f>
        <v>1000.6000000000001</v>
      </c>
      <c r="M100" s="78">
        <f>M66</f>
        <v>1000.6000000000001</v>
      </c>
      <c r="N100" s="78"/>
      <c r="O100" s="78">
        <f>O66</f>
        <v>28.8</v>
      </c>
      <c r="P100" s="78"/>
      <c r="Q100" s="78">
        <f>Q66</f>
        <v>627.8</v>
      </c>
      <c r="R100" s="78"/>
      <c r="S100" s="78">
        <f>S66</f>
        <v>74.2</v>
      </c>
      <c r="T100" s="78"/>
      <c r="U100" s="78">
        <f>U66</f>
        <v>41.5</v>
      </c>
      <c r="V100" s="74"/>
      <c r="W100" s="82">
        <f>W66</f>
        <v>228.3</v>
      </c>
      <c r="X100" s="81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</row>
    <row r="101" spans="1:158" s="17" customFormat="1" ht="22.5" customHeight="1">
      <c r="A101" s="65"/>
      <c r="B101" s="58"/>
      <c r="C101" s="168" t="s">
        <v>117</v>
      </c>
      <c r="D101" s="168"/>
      <c r="E101" s="127"/>
      <c r="F101" s="127"/>
      <c r="G101" s="127"/>
      <c r="H101" s="66"/>
      <c r="I101" s="66"/>
      <c r="J101" s="66"/>
      <c r="K101" s="66"/>
      <c r="L101" s="85">
        <f>L67</f>
        <v>1000.6000000000001</v>
      </c>
      <c r="M101" s="85">
        <f>M67</f>
        <v>1000.6000000000001</v>
      </c>
      <c r="N101" s="85"/>
      <c r="O101" s="85">
        <f>O67</f>
        <v>28.8</v>
      </c>
      <c r="P101" s="85"/>
      <c r="Q101" s="85">
        <f>Q67</f>
        <v>627.8</v>
      </c>
      <c r="R101" s="85"/>
      <c r="S101" s="85">
        <f>S67</f>
        <v>74.2</v>
      </c>
      <c r="T101" s="85"/>
      <c r="U101" s="85">
        <f>U67</f>
        <v>41.5</v>
      </c>
      <c r="V101" s="86"/>
      <c r="W101" s="81">
        <f>W67</f>
        <v>228.3</v>
      </c>
      <c r="X101" s="81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</row>
    <row r="102" spans="1:158" s="17" customFormat="1" ht="0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42"/>
      <c r="X102" s="42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</row>
    <row r="103" spans="1:158" s="17" customFormat="1" ht="0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2"/>
      <c r="X103" s="42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</row>
    <row r="104" spans="1:22" ht="16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ht="16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ht="16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16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16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41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16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41"/>
      <c r="P109" s="12"/>
      <c r="Q109" s="12"/>
      <c r="R109" s="12"/>
      <c r="S109" s="12"/>
      <c r="T109" s="12"/>
      <c r="U109" s="12"/>
      <c r="V109" s="12"/>
    </row>
    <row r="110" spans="1:22" ht="16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41"/>
      <c r="M110" s="41"/>
      <c r="N110" s="41"/>
      <c r="O110" s="12"/>
      <c r="P110" s="12"/>
      <c r="Q110" s="12"/>
      <c r="R110" s="12"/>
      <c r="S110" s="12"/>
      <c r="T110" s="12"/>
      <c r="U110" s="12"/>
      <c r="V110" s="12"/>
    </row>
    <row r="111" spans="1:22" ht="16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41"/>
      <c r="T111" s="12"/>
      <c r="U111" s="12"/>
      <c r="V111" s="12"/>
    </row>
    <row r="112" spans="1:22" ht="16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41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6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16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16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16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6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16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16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6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6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6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6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16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16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16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16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16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6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6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16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16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16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16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6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16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6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16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6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6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6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6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16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</sheetData>
  <sheetProtection selectLockedCells="1" selectUnlockedCells="1"/>
  <mergeCells count="85">
    <mergeCell ref="A11:X11"/>
    <mergeCell ref="A12:X12"/>
    <mergeCell ref="W8:X8"/>
    <mergeCell ref="C99:D99"/>
    <mergeCell ref="B91:D91"/>
    <mergeCell ref="A92:V92"/>
    <mergeCell ref="A93:I93"/>
    <mergeCell ref="B94:D94"/>
    <mergeCell ref="B86:D86"/>
    <mergeCell ref="A87:F87"/>
    <mergeCell ref="C69:C70"/>
    <mergeCell ref="B100:D100"/>
    <mergeCell ref="C101:D101"/>
    <mergeCell ref="B95:D95"/>
    <mergeCell ref="B96:D96"/>
    <mergeCell ref="C97:D97"/>
    <mergeCell ref="B98:D98"/>
    <mergeCell ref="B48:D48"/>
    <mergeCell ref="B49:V49"/>
    <mergeCell ref="B53:D53"/>
    <mergeCell ref="B54:B65"/>
    <mergeCell ref="C54:C65"/>
    <mergeCell ref="B88:B89"/>
    <mergeCell ref="C88:C89"/>
    <mergeCell ref="B67:D67"/>
    <mergeCell ref="A68:F68"/>
    <mergeCell ref="B69:B70"/>
    <mergeCell ref="A23:A24"/>
    <mergeCell ref="C23:C24"/>
    <mergeCell ref="B23:B25"/>
    <mergeCell ref="C37:C38"/>
    <mergeCell ref="C39:C40"/>
    <mergeCell ref="C43:C44"/>
    <mergeCell ref="B20:C20"/>
    <mergeCell ref="D20:N20"/>
    <mergeCell ref="O20:V20"/>
    <mergeCell ref="B21:C21"/>
    <mergeCell ref="D21:V21"/>
    <mergeCell ref="A22:V22"/>
    <mergeCell ref="B18:C18"/>
    <mergeCell ref="D18:N18"/>
    <mergeCell ref="O18:V18"/>
    <mergeCell ref="B19:C19"/>
    <mergeCell ref="D19:N19"/>
    <mergeCell ref="O19:V19"/>
    <mergeCell ref="B16:C16"/>
    <mergeCell ref="D16:N16"/>
    <mergeCell ref="O16:V16"/>
    <mergeCell ref="B17:C17"/>
    <mergeCell ref="D17:N17"/>
    <mergeCell ref="O17:V17"/>
    <mergeCell ref="B14:C14"/>
    <mergeCell ref="D14:N14"/>
    <mergeCell ref="O14:V14"/>
    <mergeCell ref="B15:C15"/>
    <mergeCell ref="D15:N15"/>
    <mergeCell ref="O15:V15"/>
    <mergeCell ref="B13:C13"/>
    <mergeCell ref="D13:N13"/>
    <mergeCell ref="O13:V13"/>
    <mergeCell ref="M8:M9"/>
    <mergeCell ref="K8:K9"/>
    <mergeCell ref="J8:J9"/>
    <mergeCell ref="I8:I9"/>
    <mergeCell ref="E8:E9"/>
    <mergeCell ref="F8:F9"/>
    <mergeCell ref="G8:G9"/>
    <mergeCell ref="O7:V7"/>
    <mergeCell ref="L7:N7"/>
    <mergeCell ref="U8:V8"/>
    <mergeCell ref="N8:N9"/>
    <mergeCell ref="O8:P8"/>
    <mergeCell ref="Q8:R8"/>
    <mergeCell ref="S8:T8"/>
    <mergeCell ref="L8:L9"/>
    <mergeCell ref="H8:H9"/>
    <mergeCell ref="A6:V6"/>
    <mergeCell ref="N3:V5"/>
    <mergeCell ref="A7:C7"/>
    <mergeCell ref="D7:E7"/>
    <mergeCell ref="F7:K7"/>
    <mergeCell ref="A8:A9"/>
    <mergeCell ref="B8:B9"/>
    <mergeCell ref="C8:C9"/>
    <mergeCell ref="D8:D9"/>
  </mergeCells>
  <printOptions/>
  <pageMargins left="0.3937007874015748" right="0.11811023622047245" top="0.1968503937007874" bottom="0.4330708661417323" header="0.5118110236220472" footer="0.15748031496062992"/>
  <pageSetup horizontalDpi="300" verticalDpi="300" orientation="landscape" paperSize="9" scale="49" r:id="rId3"/>
  <headerFooter alignWithMargins="0">
    <oddFooter>&amp;CСтраница &amp;P</oddFooter>
  </headerFooter>
  <rowBreaks count="5" manualBreakCount="5">
    <brk id="29" max="23" man="1"/>
    <brk id="48" max="23" man="1"/>
    <brk id="67" max="23" man="1"/>
    <brk id="78" max="23" man="1"/>
    <brk id="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 СО РАЭПЭ</dc:creator>
  <cp:keywords/>
  <dc:description/>
  <cp:lastModifiedBy>Кутумова</cp:lastModifiedBy>
  <cp:lastPrinted>2019-09-13T09:59:13Z</cp:lastPrinted>
  <dcterms:created xsi:type="dcterms:W3CDTF">2009-08-24T06:37:48Z</dcterms:created>
  <dcterms:modified xsi:type="dcterms:W3CDTF">2019-10-23T10:42:27Z</dcterms:modified>
  <cp:category/>
  <cp:version/>
  <cp:contentType/>
  <cp:contentStatus/>
  <cp:revision>4</cp:revision>
</cp:coreProperties>
</file>