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'Лист1'!$10:$13</definedName>
    <definedName name="_xlnm.Print_Area" localSheetId="0">'Лист1'!$A$1:$N$50</definedName>
  </definedNames>
  <calcPr fullCalcOnLoad="1"/>
</workbook>
</file>

<file path=xl/sharedStrings.xml><?xml version="1.0" encoding="utf-8"?>
<sst xmlns="http://schemas.openxmlformats.org/spreadsheetml/2006/main" count="98" uniqueCount="73">
  <si>
    <t xml:space="preserve">  СИСТЕМА  ПРОГРАММНЫХ  МЕРОПРИЯТИЙ МУНИЦИПАЛЬНОЙ ПРОГРАММЫ  «ОБРАЩЕНИЕ  С ОТХОДАМИ  ПРОИЗВОДСТВА</t>
  </si>
  <si>
    <t>№</t>
  </si>
  <si>
    <t>Наименование   мероприятий</t>
  </si>
  <si>
    <t>Общий объем финансирования, тысяч рублей</t>
  </si>
  <si>
    <t>Источники финансирования</t>
  </si>
  <si>
    <t>Ответственный исполнитель</t>
  </si>
  <si>
    <t>Всего</t>
  </si>
  <si>
    <t>1.1</t>
  </si>
  <si>
    <t>2.1</t>
  </si>
  <si>
    <t>Местный бюджет</t>
  </si>
  <si>
    <t>3.1</t>
  </si>
  <si>
    <t>3.2</t>
  </si>
  <si>
    <t>Приобретение контейнеров</t>
  </si>
  <si>
    <t>3.3</t>
  </si>
  <si>
    <t>Приобретение  бункеров для бункеровоза</t>
  </si>
  <si>
    <t xml:space="preserve">Местный бюджет   </t>
  </si>
  <si>
    <t>Главные распорядители бюджетных средств (ГРБС)</t>
  </si>
  <si>
    <t xml:space="preserve">     Источник финансирования</t>
  </si>
  <si>
    <t>ГРБС и Исполнитель: Администрация городского округа Октябрьск                               (отдел административного, экологического и муниципального контроля)</t>
  </si>
  <si>
    <t>2019-2021</t>
  </si>
  <si>
    <t>2018-2021</t>
  </si>
  <si>
    <t>2.2</t>
  </si>
  <si>
    <t>ГРБС и Исполнитель: МКУ г.о.Октябрьск "Комитет по архитектуре, строительству и транспорту Администрации городского округа Октябрьск"</t>
  </si>
  <si>
    <t xml:space="preserve"> МКУ г.о.Октябрьск "Комитет по архитектуре, строительству и транспорту Администрации городского округа Октябрьск"</t>
  </si>
  <si>
    <t xml:space="preserve">Администрация городского округа Октябрьск </t>
  </si>
  <si>
    <t>МКУ «Управление социального развития Администрации г.о.Октябрьск Самарской области»</t>
  </si>
  <si>
    <t>2019-2020</t>
  </si>
  <si>
    <t>- определение сметной стоимости и формирование технического задания на проектно-изыскательские работы;</t>
  </si>
  <si>
    <t>Областной бюджет</t>
  </si>
  <si>
    <t>Местный бюджет (средства населения (физических и (или) юридических лиц)</t>
  </si>
  <si>
    <t>ГРБС:
МКУ «Управление социального развития Администрации г.о.Октябрьск Самарской области»
Исполнитель:
МКУ г.о.Октябрьск "Центр АХО УСС"</t>
  </si>
  <si>
    <r>
      <t xml:space="preserve">ВСЕГО по Программе,
</t>
    </r>
    <r>
      <rPr>
        <sz val="12"/>
        <color indexed="8"/>
        <rFont val="Times New Roman"/>
        <family val="1"/>
      </rPr>
      <t>в том числе:</t>
    </r>
  </si>
  <si>
    <t>Сумма
Всего:</t>
  </si>
  <si>
    <t>Реализация общественного проекта с участием населения "Разделяй вместе с нами" городского округа Октябрьск Самарской области"</t>
  </si>
  <si>
    <t>в т.ч.</t>
  </si>
  <si>
    <t>Рекультивация "Несанкционированной свалки отходов в районе Костычи южнее трассы и западнее Аиповского спуска (г.о.Октябрьск)"
в том числе:</t>
  </si>
  <si>
    <t xml:space="preserve"> - выполнение работ по разработке проектной, сметной документации </t>
  </si>
  <si>
    <t xml:space="preserve">ГРБС:
Администрация городского округа Октябрьск
Исполнитель:
МКУ г.о.Октябрьск «Управление по вопросам ЖКХ, энергетики и функционирования ЕДДС»   </t>
  </si>
  <si>
    <t xml:space="preserve">ГРБС:
Администрация городского округа Октябрьск 
Исполнитель:
МКУ г.о.Октябрьск «Управление по вопросам ЖКХ,энергетики и функционирования ЕДДС»   </t>
  </si>
  <si>
    <t xml:space="preserve">ГРБС:
Администрация городского округа Октябрьск  
Исполнитель: 
МКУ г.о.Октябрьск «Управление по вопросам ЖКХ,энергетики и функционирования ЕДДС»   </t>
  </si>
  <si>
    <t>- проведение проверки достоверности  сметной стоимости проектно-изыскательских работ;</t>
  </si>
  <si>
    <t>2018</t>
  </si>
  <si>
    <t>2019</t>
  </si>
  <si>
    <t>2020</t>
  </si>
  <si>
    <t>2021</t>
  </si>
  <si>
    <t xml:space="preserve"> И  ПОТРЕБЛЕНИЯ  НА  ТЕРРИТОРИИ  ГОРОДСКОГО  ОКРУГА   ОКТЯБРЬСК   САМАРСКОЙ ОБЛАСТИ  НА 2017-2023 ГОДЫ</t>
  </si>
  <si>
    <t>2020-2023</t>
  </si>
  <si>
    <t>2019-2023</t>
  </si>
  <si>
    <t>2017-2023</t>
  </si>
  <si>
    <t>2022</t>
  </si>
  <si>
    <t>2023</t>
  </si>
  <si>
    <t>2018-2019</t>
  </si>
  <si>
    <t>от ________________ №______</t>
  </si>
  <si>
    <t xml:space="preserve">Цель: Создание эффективной системы сбора, транспортировки и удаления отходов, управления и контроля в сфере обращения с отходами производства и потребления на территории городского округа Октябрьск </t>
  </si>
  <si>
    <t>Организация и проведение «Дней защиты от экологической опасности», «Чистый воздух», «Чистый берег», выставок, семинаров и др. мероприятий экологической направленности, поощрения активных пропагандистов охраны окр. среды»</t>
  </si>
  <si>
    <t xml:space="preserve">Годы реализации </t>
  </si>
  <si>
    <t xml:space="preserve">Задача 1: Организация стабильной и эффективной системы управления отходами производства и потребления </t>
  </si>
  <si>
    <t>1.2</t>
  </si>
  <si>
    <t>2.3</t>
  </si>
  <si>
    <t>2.5</t>
  </si>
  <si>
    <t xml:space="preserve">ИТОГО по разделу 1 Организация стабильной и эффективной системы управления отходами производства и потребления </t>
  </si>
  <si>
    <t xml:space="preserve"> 3. Распределение финансовых средств по главным распорядителям</t>
  </si>
  <si>
    <t>ПРИЛОЖЕНИЕ №1</t>
  </si>
  <si>
    <t>к муниципальной программе  "Обращение с отходами производства</t>
  </si>
  <si>
    <t>и потребления на территории городского округа Октябрьск на 2017-2023 годы"</t>
  </si>
  <si>
    <t>Обустройство контейнерных площадок (в том числе в 2017 году оплата  кредиторской задолженности за 2016 год в сумме 200 тыс.руб.)</t>
  </si>
  <si>
    <t>ГРБС:
Администрация городского округа Октябрьск
Исполнитель:
МКУ г.о.Октябрьск «Управление по вопросам ЖКХ, энергетики и функционирования ЕДДС»</t>
  </si>
  <si>
    <t>Приобретение мусоросборников (контейнеров, бункеров) для складирования ТКО</t>
  </si>
  <si>
    <t>2.4</t>
  </si>
  <si>
    <t>2.6</t>
  </si>
  <si>
    <t>Устройство контейнерных площадок на территории г.о.Октябрьск Самарской области</t>
  </si>
  <si>
    <t xml:space="preserve">Задача 2: Организация сбора, вывоза, утилизации и переработки коммунальных и промышленных отходов </t>
  </si>
  <si>
    <t xml:space="preserve">ИТОГО по разделу 2 Организация сбора, вывоза, утилизации и переработки коммунальных и промышленных отходов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</si>
</sst>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0" fillId="0" borderId="0" xfId="0" applyFont="1" applyAlignment="1">
      <alignment horizontal="left" indent="15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19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top" wrapText="1"/>
    </xf>
    <xf numFmtId="4" fontId="19" fillId="0" borderId="13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top" wrapText="1"/>
    </xf>
    <xf numFmtId="4" fontId="19" fillId="0" borderId="15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4" fontId="23" fillId="0" borderId="16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vertical="top" wrapText="1"/>
    </xf>
    <xf numFmtId="4" fontId="19" fillId="0" borderId="17" xfId="0" applyNumberFormat="1" applyFont="1" applyFill="1" applyBorder="1" applyAlignment="1">
      <alignment horizontal="center" vertical="top" wrapText="1"/>
    </xf>
    <xf numFmtId="4" fontId="23" fillId="0" borderId="13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wrapText="1"/>
    </xf>
    <xf numFmtId="1" fontId="22" fillId="0" borderId="10" xfId="0" applyNumberFormat="1" applyFont="1" applyFill="1" applyBorder="1" applyAlignment="1">
      <alignment horizontal="center" vertical="top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8" xfId="0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19" fillId="0" borderId="15" xfId="0" applyNumberFormat="1" applyFont="1" applyFill="1" applyBorder="1" applyAlignment="1">
      <alignment horizontal="center" vertical="top" wrapText="1"/>
    </xf>
    <xf numFmtId="4" fontId="19" fillId="0" borderId="16" xfId="0" applyNumberFormat="1" applyFont="1" applyFill="1" applyBorder="1" applyAlignment="1">
      <alignment horizontal="center" vertical="top" wrapText="1"/>
    </xf>
    <xf numFmtId="4" fontId="0" fillId="0" borderId="10" xfId="0" applyNumberForma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" fontId="23" fillId="0" borderId="20" xfId="0" applyNumberFormat="1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center" vertical="center" wrapText="1"/>
    </xf>
    <xf numFmtId="4" fontId="23" fillId="0" borderId="21" xfId="0" applyNumberFormat="1" applyFont="1" applyFill="1" applyBorder="1" applyAlignment="1">
      <alignment horizontal="center" vertical="center" wrapText="1"/>
    </xf>
    <xf numFmtId="4" fontId="19" fillId="0" borderId="22" xfId="0" applyNumberFormat="1" applyFont="1" applyFill="1" applyBorder="1" applyAlignment="1">
      <alignment vertical="center" wrapText="1"/>
    </xf>
    <xf numFmtId="1" fontId="19" fillId="0" borderId="17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vertical="center" wrapText="1"/>
    </xf>
    <xf numFmtId="4" fontId="19" fillId="0" borderId="23" xfId="0" applyNumberFormat="1" applyFont="1" applyFill="1" applyBorder="1" applyAlignment="1">
      <alignment horizontal="center" vertical="center" wrapText="1"/>
    </xf>
    <xf numFmtId="4" fontId="19" fillId="0" borderId="24" xfId="0" applyNumberFormat="1" applyFont="1" applyFill="1" applyBorder="1" applyAlignment="1">
      <alignment horizontal="center" vertical="center" wrapText="1"/>
    </xf>
    <xf numFmtId="4" fontId="19" fillId="0" borderId="25" xfId="0" applyNumberFormat="1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top" wrapText="1"/>
    </xf>
    <xf numFmtId="49" fontId="19" fillId="0" borderId="16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vertical="top" wrapText="1"/>
    </xf>
    <xf numFmtId="49" fontId="19" fillId="0" borderId="12" xfId="0" applyNumberFormat="1" applyFont="1" applyFill="1" applyBorder="1" applyAlignment="1">
      <alignment vertical="top" wrapText="1"/>
    </xf>
    <xf numFmtId="49" fontId="19" fillId="0" borderId="13" xfId="0" applyNumberFormat="1" applyFont="1" applyFill="1" applyBorder="1" applyAlignment="1">
      <alignment vertical="top" wrapText="1"/>
    </xf>
    <xf numFmtId="4" fontId="19" fillId="0" borderId="27" xfId="0" applyNumberFormat="1" applyFont="1" applyFill="1" applyBorder="1" applyAlignment="1">
      <alignment horizontal="center" vertical="center" wrapText="1"/>
    </xf>
    <xf numFmtId="3" fontId="22" fillId="0" borderId="28" xfId="0" applyNumberFormat="1" applyFont="1" applyFill="1" applyBorder="1" applyAlignment="1">
      <alignment horizontal="center" vertical="top" wrapText="1"/>
    </xf>
    <xf numFmtId="3" fontId="22" fillId="0" borderId="19" xfId="0" applyNumberFormat="1" applyFont="1" applyFill="1" applyBorder="1" applyAlignment="1">
      <alignment horizontal="center" vertical="top" wrapText="1"/>
    </xf>
    <xf numFmtId="4" fontId="19" fillId="0" borderId="11" xfId="0" applyNumberFormat="1" applyFont="1" applyFill="1" applyBorder="1" applyAlignment="1">
      <alignment horizontal="center" vertical="top" wrapText="1"/>
    </xf>
    <xf numFmtId="4" fontId="19" fillId="0" borderId="20" xfId="0" applyNumberFormat="1" applyFont="1" applyFill="1" applyBorder="1" applyAlignment="1">
      <alignment horizontal="center" vertical="center" wrapText="1"/>
    </xf>
    <xf numFmtId="4" fontId="19" fillId="0" borderId="29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3" xfId="0" applyNumberFormat="1" applyFont="1" applyFill="1" applyBorder="1" applyAlignment="1">
      <alignment horizontal="center" vertical="top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 wrapText="1"/>
    </xf>
    <xf numFmtId="4" fontId="19" fillId="0" borderId="30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3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" fontId="19" fillId="0" borderId="30" xfId="0" applyNumberFormat="1" applyFont="1" applyFill="1" applyBorder="1" applyAlignment="1">
      <alignment horizontal="center" vertical="top" wrapText="1"/>
    </xf>
    <xf numFmtId="4" fontId="19" fillId="0" borderId="12" xfId="0" applyNumberFormat="1" applyFont="1" applyFill="1" applyBorder="1" applyAlignment="1">
      <alignment horizontal="center" vertical="top" wrapText="1"/>
    </xf>
    <xf numFmtId="4" fontId="19" fillId="0" borderId="13" xfId="0" applyNumberFormat="1" applyFont="1" applyFill="1" applyBorder="1" applyAlignment="1">
      <alignment horizontal="center" vertical="top" wrapText="1"/>
    </xf>
    <xf numFmtId="3" fontId="22" fillId="0" borderId="10" xfId="0" applyNumberFormat="1" applyFont="1" applyFill="1" applyBorder="1" applyAlignment="1">
      <alignment horizontal="center" vertical="top" wrapText="1"/>
    </xf>
    <xf numFmtId="3" fontId="23" fillId="0" borderId="17" xfId="0" applyNumberFormat="1" applyFont="1" applyFill="1" applyBorder="1" applyAlignment="1">
      <alignment horizontal="center" wrapText="1"/>
    </xf>
    <xf numFmtId="3" fontId="23" fillId="0" borderId="28" xfId="0" applyNumberFormat="1" applyFont="1" applyFill="1" applyBorder="1" applyAlignment="1">
      <alignment horizontal="center" wrapText="1"/>
    </xf>
    <xf numFmtId="3" fontId="23" fillId="0" borderId="19" xfId="0" applyNumberFormat="1" applyFont="1" applyFill="1" applyBorder="1" applyAlignment="1">
      <alignment horizontal="center" wrapText="1"/>
    </xf>
    <xf numFmtId="4" fontId="19" fillId="0" borderId="32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wrapText="1"/>
    </xf>
    <xf numFmtId="4" fontId="19" fillId="0" borderId="27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4" fontId="19" fillId="0" borderId="17" xfId="0" applyNumberFormat="1" applyFont="1" applyFill="1" applyBorder="1" applyAlignment="1">
      <alignment horizontal="center" vertical="top" wrapText="1"/>
    </xf>
    <xf numFmtId="4" fontId="19" fillId="0" borderId="19" xfId="0" applyNumberFormat="1" applyFont="1" applyFill="1" applyBorder="1" applyAlignment="1">
      <alignment horizontal="center" vertical="top" wrapText="1"/>
    </xf>
    <xf numFmtId="4" fontId="19" fillId="0" borderId="33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4" fontId="19" fillId="0" borderId="27" xfId="0" applyNumberFormat="1" applyFont="1" applyFill="1" applyBorder="1" applyAlignment="1">
      <alignment horizontal="center" vertical="center" wrapText="1"/>
    </xf>
    <xf numFmtId="4" fontId="19" fillId="0" borderId="22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top" wrapText="1"/>
    </xf>
    <xf numFmtId="4" fontId="19" fillId="0" borderId="25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4" fontId="19" fillId="0" borderId="23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 vertical="center" wrapText="1"/>
    </xf>
    <xf numFmtId="4" fontId="19" fillId="0" borderId="34" xfId="0" applyNumberFormat="1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top" wrapText="1"/>
    </xf>
    <xf numFmtId="4" fontId="19" fillId="0" borderId="22" xfId="0" applyNumberFormat="1" applyFont="1" applyFill="1" applyBorder="1" applyAlignment="1">
      <alignment horizontal="center" vertical="top" wrapText="1"/>
    </xf>
    <xf numFmtId="4" fontId="19" fillId="0" borderId="32" xfId="0" applyNumberFormat="1" applyFont="1" applyFill="1" applyBorder="1" applyAlignment="1">
      <alignment horizontal="center" vertical="top" wrapText="1"/>
    </xf>
    <xf numFmtId="4" fontId="19" fillId="0" borderId="35" xfId="0" applyNumberFormat="1" applyFont="1" applyFill="1" applyBorder="1" applyAlignment="1">
      <alignment horizontal="center" vertical="top" wrapText="1"/>
    </xf>
    <xf numFmtId="4" fontId="19" fillId="0" borderId="36" xfId="0" applyNumberFormat="1" applyFont="1" applyFill="1" applyBorder="1" applyAlignment="1">
      <alignment horizontal="center" vertical="top" wrapText="1"/>
    </xf>
    <xf numFmtId="49" fontId="19" fillId="0" borderId="37" xfId="0" applyNumberFormat="1" applyFont="1" applyFill="1" applyBorder="1" applyAlignment="1">
      <alignment horizontal="center" vertical="top" wrapText="1"/>
    </xf>
    <xf numFmtId="4" fontId="19" fillId="0" borderId="38" xfId="0" applyNumberFormat="1" applyFont="1" applyFill="1" applyBorder="1" applyAlignment="1">
      <alignment horizontal="center" vertical="top" wrapText="1"/>
    </xf>
    <xf numFmtId="4" fontId="19" fillId="0" borderId="0" xfId="0" applyNumberFormat="1" applyFont="1" applyFill="1" applyBorder="1" applyAlignment="1">
      <alignment horizontal="center" vertical="top" wrapText="1"/>
    </xf>
    <xf numFmtId="4" fontId="19" fillId="0" borderId="23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18" xfId="0" applyNumberFormat="1" applyFont="1" applyFill="1" applyBorder="1" applyAlignment="1">
      <alignment horizontal="center" vertical="center" wrapText="1"/>
    </xf>
    <xf numFmtId="4" fontId="19" fillId="0" borderId="18" xfId="0" applyNumberFormat="1" applyFont="1" applyFill="1" applyBorder="1" applyAlignment="1">
      <alignment horizontal="center" vertical="top" wrapText="1"/>
    </xf>
    <xf numFmtId="4" fontId="19" fillId="0" borderId="25" xfId="0" applyNumberFormat="1" applyFont="1" applyFill="1" applyBorder="1" applyAlignment="1">
      <alignment horizontal="center" vertical="top" wrapText="1"/>
    </xf>
    <xf numFmtId="49" fontId="19" fillId="0" borderId="18" xfId="0" applyNumberFormat="1" applyFont="1" applyFill="1" applyBorder="1" applyAlignment="1">
      <alignment horizontal="center" vertical="top" wrapText="1"/>
    </xf>
    <xf numFmtId="49" fontId="19" fillId="0" borderId="25" xfId="0" applyNumberFormat="1" applyFont="1" applyFill="1" applyBorder="1" applyAlignment="1">
      <alignment horizontal="center" vertical="top" wrapText="1"/>
    </xf>
    <xf numFmtId="4" fontId="19" fillId="0" borderId="39" xfId="0" applyNumberFormat="1" applyFont="1" applyFill="1" applyBorder="1" applyAlignment="1">
      <alignment horizontal="center" vertical="center" wrapText="1"/>
    </xf>
    <xf numFmtId="4" fontId="19" fillId="0" borderId="29" xfId="0" applyNumberFormat="1" applyFont="1" applyFill="1" applyBorder="1" applyAlignment="1">
      <alignment horizontal="center" vertical="top" wrapText="1"/>
    </xf>
    <xf numFmtId="4" fontId="19" fillId="0" borderId="40" xfId="0" applyNumberFormat="1" applyFont="1" applyFill="1" applyBorder="1" applyAlignment="1">
      <alignment horizontal="center" vertical="top" wrapText="1"/>
    </xf>
    <xf numFmtId="4" fontId="19" fillId="0" borderId="13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wrapText="1"/>
    </xf>
    <xf numFmtId="4" fontId="19" fillId="0" borderId="28" xfId="0" applyNumberFormat="1" applyFont="1" applyFill="1" applyBorder="1" applyAlignment="1">
      <alignment horizontal="center" vertical="top" wrapText="1"/>
    </xf>
    <xf numFmtId="4" fontId="23" fillId="0" borderId="41" xfId="0" applyNumberFormat="1" applyFont="1" applyFill="1" applyBorder="1" applyAlignment="1">
      <alignment horizontal="center" vertical="top" wrapText="1"/>
    </xf>
    <xf numFmtId="4" fontId="23" fillId="0" borderId="33" xfId="0" applyNumberFormat="1" applyFont="1" applyFill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center" vertical="top" wrapText="1"/>
    </xf>
    <xf numFmtId="4" fontId="23" fillId="0" borderId="13" xfId="0" applyNumberFormat="1" applyFont="1" applyFill="1" applyBorder="1" applyAlignment="1">
      <alignment horizontal="center" vertical="top" wrapText="1"/>
    </xf>
    <xf numFmtId="4" fontId="23" fillId="0" borderId="11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9"/>
  <sheetViews>
    <sheetView tabSelected="1" view="pageBreakPreview" zoomScale="60" zoomScaleNormal="75" zoomScalePageLayoutView="0" workbookViewId="0" topLeftCell="A25">
      <selection activeCell="A34" sqref="A34:B34"/>
    </sheetView>
  </sheetViews>
  <sheetFormatPr defaultColWidth="9.140625" defaultRowHeight="15"/>
  <cols>
    <col min="1" max="1" width="4.421875" style="0" customWidth="1"/>
    <col min="2" max="2" width="49.140625" style="0" customWidth="1"/>
    <col min="3" max="3" width="11.28125" style="0" customWidth="1"/>
    <col min="4" max="4" width="14.421875" style="0" bestFit="1" customWidth="1"/>
    <col min="5" max="5" width="0" style="0" hidden="1" customWidth="1"/>
    <col min="6" max="6" width="10.421875" style="0" customWidth="1"/>
    <col min="7" max="7" width="9.8515625" style="0" customWidth="1"/>
    <col min="8" max="8" width="14.421875" style="0" bestFit="1" customWidth="1"/>
    <col min="9" max="9" width="9.7109375" style="0" customWidth="1"/>
    <col min="10" max="12" width="9.8515625" style="0" customWidth="1"/>
    <col min="13" max="13" width="14.57421875" style="0" customWidth="1"/>
    <col min="14" max="14" width="73.28125" style="0" customWidth="1"/>
    <col min="15" max="15" width="9.28125" style="0" customWidth="1"/>
  </cols>
  <sheetData>
    <row r="1" spans="1:14" ht="15.75" customHeight="1">
      <c r="A1" s="1"/>
      <c r="M1" s="65" t="s">
        <v>62</v>
      </c>
      <c r="N1" s="65"/>
    </row>
    <row r="2" spans="1:14" ht="15.75" customHeight="1">
      <c r="A2" s="1"/>
      <c r="M2" s="61" t="s">
        <v>63</v>
      </c>
      <c r="N2" s="61"/>
    </row>
    <row r="3" spans="1:14" ht="15.75" customHeight="1">
      <c r="A3" s="1"/>
      <c r="M3" s="61" t="s">
        <v>64</v>
      </c>
      <c r="N3" s="61"/>
    </row>
    <row r="4" spans="1:14" ht="15.75" customHeight="1">
      <c r="A4" s="1"/>
      <c r="M4" s="61" t="s">
        <v>52</v>
      </c>
      <c r="N4" s="61"/>
    </row>
    <row r="5" ht="11.25" customHeight="1">
      <c r="A5" s="1"/>
    </row>
    <row r="6" ht="11.25" customHeight="1">
      <c r="A6" s="1"/>
    </row>
    <row r="7" spans="1:14" ht="15.75">
      <c r="A7" s="62" t="s">
        <v>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7.25" customHeight="1">
      <c r="A8" s="64" t="s">
        <v>45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4" ht="15.7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5" ht="14.25" customHeight="1">
      <c r="A10" s="69" t="s">
        <v>1</v>
      </c>
      <c r="B10" s="69" t="s">
        <v>2</v>
      </c>
      <c r="C10" s="69" t="s">
        <v>55</v>
      </c>
      <c r="D10" s="60" t="s">
        <v>3</v>
      </c>
      <c r="E10" s="49"/>
      <c r="F10" s="49"/>
      <c r="G10" s="49"/>
      <c r="H10" s="49"/>
      <c r="I10" s="49"/>
      <c r="J10" s="49"/>
      <c r="K10" s="49"/>
      <c r="L10" s="50"/>
      <c r="M10" s="69" t="s">
        <v>4</v>
      </c>
      <c r="N10" s="69" t="s">
        <v>5</v>
      </c>
      <c r="O10" s="27"/>
    </row>
    <row r="11" spans="1:15" ht="12" customHeight="1">
      <c r="A11" s="69"/>
      <c r="B11" s="69"/>
      <c r="C11" s="69"/>
      <c r="D11" s="69" t="s">
        <v>6</v>
      </c>
      <c r="E11" s="60"/>
      <c r="F11" s="49"/>
      <c r="G11" s="49"/>
      <c r="H11" s="49"/>
      <c r="I11" s="49"/>
      <c r="J11" s="49"/>
      <c r="K11" s="49"/>
      <c r="L11" s="50"/>
      <c r="M11" s="69"/>
      <c r="N11" s="69"/>
      <c r="O11" s="27"/>
    </row>
    <row r="12" spans="1:15" ht="13.5" customHeight="1">
      <c r="A12" s="69"/>
      <c r="B12" s="69"/>
      <c r="C12" s="69"/>
      <c r="D12" s="69"/>
      <c r="E12" s="11"/>
      <c r="F12" s="21">
        <v>2017</v>
      </c>
      <c r="G12" s="21">
        <v>2018</v>
      </c>
      <c r="H12" s="21">
        <v>2019</v>
      </c>
      <c r="I12" s="21">
        <v>2020</v>
      </c>
      <c r="J12" s="21">
        <v>2021</v>
      </c>
      <c r="K12" s="21">
        <v>2022</v>
      </c>
      <c r="L12" s="21">
        <v>2023</v>
      </c>
      <c r="M12" s="69"/>
      <c r="N12" s="69"/>
      <c r="O12" s="27"/>
    </row>
    <row r="13" spans="1:48" s="3" customFormat="1" ht="13.5" customHeight="1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5</v>
      </c>
      <c r="G13" s="20">
        <v>6</v>
      </c>
      <c r="H13" s="20">
        <v>7</v>
      </c>
      <c r="I13" s="20">
        <v>8</v>
      </c>
      <c r="J13" s="20">
        <v>9</v>
      </c>
      <c r="K13" s="20">
        <v>10</v>
      </c>
      <c r="L13" s="20">
        <v>11</v>
      </c>
      <c r="M13" s="20">
        <v>12</v>
      </c>
      <c r="N13" s="20">
        <v>13</v>
      </c>
      <c r="O13" s="28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15" s="2" customFormat="1" ht="33.75" customHeight="1">
      <c r="A14" s="70" t="s">
        <v>53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2"/>
      <c r="O14" s="28"/>
    </row>
    <row r="15" spans="1:15" ht="16.5" customHeight="1">
      <c r="A15" s="74" t="s">
        <v>56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27"/>
    </row>
    <row r="16" spans="1:15" ht="101.25" customHeight="1">
      <c r="A16" s="32" t="s">
        <v>7</v>
      </c>
      <c r="B16" s="17" t="s">
        <v>54</v>
      </c>
      <c r="C16" s="4" t="s">
        <v>46</v>
      </c>
      <c r="D16" s="22">
        <f>SUM(J16:L16)</f>
        <v>60</v>
      </c>
      <c r="E16" s="4"/>
      <c r="F16" s="4"/>
      <c r="G16" s="4"/>
      <c r="H16" s="4"/>
      <c r="I16" s="4"/>
      <c r="J16" s="6">
        <v>20</v>
      </c>
      <c r="K16" s="6">
        <v>20</v>
      </c>
      <c r="L16" s="6">
        <v>20</v>
      </c>
      <c r="M16" s="4" t="s">
        <v>9</v>
      </c>
      <c r="N16" s="17" t="s">
        <v>18</v>
      </c>
      <c r="O16" s="27"/>
    </row>
    <row r="17" spans="1:15" ht="65.25" customHeight="1">
      <c r="A17" s="76" t="s">
        <v>57</v>
      </c>
      <c r="B17" s="17" t="s">
        <v>35</v>
      </c>
      <c r="C17" s="26" t="s">
        <v>26</v>
      </c>
      <c r="D17" s="13">
        <f>SUM(F17:J17)</f>
        <v>3697.5600000000004</v>
      </c>
      <c r="E17" s="25"/>
      <c r="F17" s="4"/>
      <c r="G17" s="4"/>
      <c r="H17" s="4">
        <f>SUM(H18:H21)</f>
        <v>1171.1200000000001</v>
      </c>
      <c r="I17" s="26">
        <f>SUM(I18:I21)</f>
        <v>2526.44</v>
      </c>
      <c r="J17" s="12"/>
      <c r="K17" s="12"/>
      <c r="L17" s="12"/>
      <c r="M17" s="36"/>
      <c r="N17" s="51" t="s">
        <v>22</v>
      </c>
      <c r="O17" s="27"/>
    </row>
    <row r="18" spans="1:15" ht="47.25">
      <c r="A18" s="55"/>
      <c r="B18" s="17" t="s">
        <v>27</v>
      </c>
      <c r="C18" s="37">
        <v>2019</v>
      </c>
      <c r="D18" s="38"/>
      <c r="E18" s="25"/>
      <c r="F18" s="4"/>
      <c r="G18" s="4"/>
      <c r="H18" s="4">
        <v>50.8</v>
      </c>
      <c r="I18" s="26"/>
      <c r="J18" s="12"/>
      <c r="K18" s="12"/>
      <c r="L18" s="12"/>
      <c r="M18" s="79" t="s">
        <v>9</v>
      </c>
      <c r="N18" s="75"/>
      <c r="O18" s="27"/>
    </row>
    <row r="19" spans="1:15" ht="36" customHeight="1">
      <c r="A19" s="55"/>
      <c r="B19" s="32" t="s">
        <v>40</v>
      </c>
      <c r="C19" s="37">
        <v>2019</v>
      </c>
      <c r="D19" s="38"/>
      <c r="E19" s="25"/>
      <c r="F19" s="4"/>
      <c r="G19" s="4"/>
      <c r="H19" s="4">
        <v>37.5</v>
      </c>
      <c r="I19" s="26"/>
      <c r="J19" s="12"/>
      <c r="K19" s="12"/>
      <c r="L19" s="12"/>
      <c r="M19" s="79"/>
      <c r="N19" s="75"/>
      <c r="O19" s="27"/>
    </row>
    <row r="20" spans="1:15" ht="15.75">
      <c r="A20" s="55"/>
      <c r="B20" s="51" t="s">
        <v>36</v>
      </c>
      <c r="C20" s="52" t="s">
        <v>26</v>
      </c>
      <c r="D20" s="38"/>
      <c r="E20" s="25"/>
      <c r="F20" s="4"/>
      <c r="G20" s="4"/>
      <c r="H20" s="4">
        <v>10.9</v>
      </c>
      <c r="I20" s="26">
        <v>25.3</v>
      </c>
      <c r="J20" s="12"/>
      <c r="K20" s="12"/>
      <c r="L20" s="12"/>
      <c r="M20" s="79"/>
      <c r="N20" s="75"/>
      <c r="O20" s="27"/>
    </row>
    <row r="21" spans="1:15" ht="31.5">
      <c r="A21" s="56"/>
      <c r="B21" s="68"/>
      <c r="C21" s="53"/>
      <c r="D21" s="38"/>
      <c r="E21" s="25"/>
      <c r="F21" s="4"/>
      <c r="G21" s="4"/>
      <c r="H21" s="4">
        <v>1071.92</v>
      </c>
      <c r="I21" s="4">
        <v>2501.14</v>
      </c>
      <c r="J21" s="9"/>
      <c r="K21" s="9"/>
      <c r="L21" s="9"/>
      <c r="M21" s="9" t="s">
        <v>28</v>
      </c>
      <c r="N21" s="68"/>
      <c r="O21" s="27"/>
    </row>
    <row r="22" spans="1:15" ht="54.75" customHeight="1">
      <c r="A22" s="77" t="s">
        <v>60</v>
      </c>
      <c r="B22" s="78"/>
      <c r="C22" s="9" t="s">
        <v>47</v>
      </c>
      <c r="D22" s="19">
        <f>D16+D17</f>
        <v>3757.5600000000004</v>
      </c>
      <c r="E22" s="4"/>
      <c r="F22" s="4"/>
      <c r="G22" s="4"/>
      <c r="H22" s="5">
        <f>SUM(H18:H21)</f>
        <v>1171.1200000000001</v>
      </c>
      <c r="I22" s="5">
        <f>SUM(I18:I21)</f>
        <v>2526.44</v>
      </c>
      <c r="J22" s="5">
        <f>SUM(J16:J21)</f>
        <v>20</v>
      </c>
      <c r="K22" s="19">
        <f>K16</f>
        <v>20</v>
      </c>
      <c r="L22" s="19">
        <f>L16</f>
        <v>20</v>
      </c>
      <c r="M22" s="9"/>
      <c r="N22" s="8"/>
      <c r="O22" s="27"/>
    </row>
    <row r="23" spans="1:15" ht="18.75" customHeight="1">
      <c r="A23" s="112" t="s">
        <v>71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27"/>
    </row>
    <row r="24" spans="1:15" ht="103.5" customHeight="1">
      <c r="A24" s="43" t="s">
        <v>8</v>
      </c>
      <c r="B24" s="29" t="s">
        <v>65</v>
      </c>
      <c r="C24" s="12" t="s">
        <v>48</v>
      </c>
      <c r="D24" s="13">
        <f>SUM(F24:L24)</f>
        <v>1807.5</v>
      </c>
      <c r="E24" s="40"/>
      <c r="F24" s="10">
        <v>200</v>
      </c>
      <c r="G24" s="10">
        <v>278.4</v>
      </c>
      <c r="H24" s="10">
        <v>0</v>
      </c>
      <c r="I24" s="10">
        <v>403.3</v>
      </c>
      <c r="J24" s="10">
        <v>308.6</v>
      </c>
      <c r="K24" s="10">
        <v>308.6</v>
      </c>
      <c r="L24" s="10">
        <v>308.6</v>
      </c>
      <c r="M24" s="42" t="s">
        <v>9</v>
      </c>
      <c r="N24" s="12" t="s">
        <v>37</v>
      </c>
      <c r="O24" s="27"/>
    </row>
    <row r="25" spans="1:15" ht="63.75" customHeight="1">
      <c r="A25" s="106" t="s">
        <v>21</v>
      </c>
      <c r="B25" s="104" t="s">
        <v>70</v>
      </c>
      <c r="C25" s="103" t="s">
        <v>47</v>
      </c>
      <c r="D25" s="13">
        <f>SUM(F25:L25)</f>
        <v>3560.57</v>
      </c>
      <c r="E25" s="39"/>
      <c r="F25" s="12"/>
      <c r="G25" s="12"/>
      <c r="H25" s="12">
        <v>3560.57</v>
      </c>
      <c r="I25" s="12"/>
      <c r="J25" s="12"/>
      <c r="K25" s="12"/>
      <c r="L25" s="12"/>
      <c r="M25" s="48" t="s">
        <v>28</v>
      </c>
      <c r="N25" s="91" t="s">
        <v>66</v>
      </c>
      <c r="O25" s="27"/>
    </row>
    <row r="26" spans="1:15" ht="59.25" customHeight="1">
      <c r="A26" s="107"/>
      <c r="B26" s="105"/>
      <c r="C26" s="85"/>
      <c r="D26" s="13">
        <f>SUM(F26:L26)</f>
        <v>890.7</v>
      </c>
      <c r="E26" s="39"/>
      <c r="F26" s="12"/>
      <c r="G26" s="12"/>
      <c r="H26" s="12">
        <v>890.7</v>
      </c>
      <c r="I26" s="12"/>
      <c r="J26" s="12"/>
      <c r="K26" s="12"/>
      <c r="L26" s="12"/>
      <c r="M26" s="12" t="s">
        <v>9</v>
      </c>
      <c r="N26" s="108"/>
      <c r="O26" s="27"/>
    </row>
    <row r="27" spans="1:15" ht="59.25" customHeight="1">
      <c r="A27" s="106" t="s">
        <v>58</v>
      </c>
      <c r="B27" s="104" t="s">
        <v>67</v>
      </c>
      <c r="C27" s="103" t="s">
        <v>47</v>
      </c>
      <c r="D27" s="13">
        <f>SUM(F27:L27)</f>
        <v>470.25</v>
      </c>
      <c r="E27" s="39"/>
      <c r="F27" s="12"/>
      <c r="G27" s="12"/>
      <c r="H27" s="12">
        <v>470.25</v>
      </c>
      <c r="I27" s="12"/>
      <c r="J27" s="12"/>
      <c r="K27" s="12"/>
      <c r="L27" s="12"/>
      <c r="M27" s="12" t="s">
        <v>28</v>
      </c>
      <c r="N27" s="103" t="s">
        <v>66</v>
      </c>
      <c r="O27" s="27"/>
    </row>
    <row r="28" spans="1:15" ht="59.25" customHeight="1">
      <c r="A28" s="107"/>
      <c r="B28" s="105"/>
      <c r="C28" s="85"/>
      <c r="D28" s="13">
        <f>SUM(F28:L28)</f>
        <v>24.8</v>
      </c>
      <c r="E28" s="39"/>
      <c r="F28" s="12"/>
      <c r="G28" s="12"/>
      <c r="H28" s="12">
        <v>24.8</v>
      </c>
      <c r="I28" s="12"/>
      <c r="J28" s="12"/>
      <c r="K28" s="12"/>
      <c r="L28" s="12"/>
      <c r="M28" s="12" t="s">
        <v>9</v>
      </c>
      <c r="N28" s="85"/>
      <c r="O28" s="27"/>
    </row>
    <row r="29" spans="1:15" ht="87" customHeight="1">
      <c r="A29" s="43" t="s">
        <v>68</v>
      </c>
      <c r="B29" s="29" t="s">
        <v>12</v>
      </c>
      <c r="C29" s="12" t="s">
        <v>20</v>
      </c>
      <c r="D29" s="13">
        <f>SUM(F29:J29)</f>
        <v>502.6</v>
      </c>
      <c r="E29" s="12"/>
      <c r="F29" s="12"/>
      <c r="G29" s="12">
        <v>184.6</v>
      </c>
      <c r="H29" s="12"/>
      <c r="I29" s="12">
        <v>106</v>
      </c>
      <c r="J29" s="12">
        <v>212</v>
      </c>
      <c r="K29" s="12"/>
      <c r="L29" s="12"/>
      <c r="M29" s="12" t="s">
        <v>9</v>
      </c>
      <c r="N29" s="12" t="s">
        <v>38</v>
      </c>
      <c r="O29" s="27"/>
    </row>
    <row r="30" spans="1:15" ht="89.25" customHeight="1">
      <c r="A30" s="44" t="s">
        <v>59</v>
      </c>
      <c r="B30" s="30" t="s">
        <v>14</v>
      </c>
      <c r="C30" s="14" t="s">
        <v>51</v>
      </c>
      <c r="D30" s="15">
        <f>SUM(F30:J30)</f>
        <v>143</v>
      </c>
      <c r="E30" s="14"/>
      <c r="F30" s="14"/>
      <c r="G30" s="14">
        <v>143</v>
      </c>
      <c r="H30" s="14"/>
      <c r="I30" s="14"/>
      <c r="J30" s="14"/>
      <c r="K30" s="14"/>
      <c r="L30" s="14"/>
      <c r="M30" s="14" t="s">
        <v>15</v>
      </c>
      <c r="N30" s="14" t="s">
        <v>39</v>
      </c>
      <c r="O30" s="27"/>
    </row>
    <row r="31" spans="1:15" ht="39" customHeight="1">
      <c r="A31" s="54" t="s">
        <v>69</v>
      </c>
      <c r="B31" s="66" t="s">
        <v>33</v>
      </c>
      <c r="C31" s="59" t="s">
        <v>19</v>
      </c>
      <c r="D31" s="58">
        <f>SUM(F31:J33)</f>
        <v>600</v>
      </c>
      <c r="E31" s="7"/>
      <c r="F31" s="57"/>
      <c r="G31" s="73"/>
      <c r="H31" s="41">
        <v>90</v>
      </c>
      <c r="I31" s="82"/>
      <c r="J31" s="73"/>
      <c r="K31" s="85"/>
      <c r="L31" s="87"/>
      <c r="M31" s="41" t="s">
        <v>15</v>
      </c>
      <c r="N31" s="82" t="s">
        <v>30</v>
      </c>
      <c r="O31" s="27"/>
    </row>
    <row r="32" spans="1:15" ht="126">
      <c r="A32" s="55"/>
      <c r="B32" s="67"/>
      <c r="C32" s="57"/>
      <c r="D32" s="58"/>
      <c r="E32" s="7"/>
      <c r="F32" s="57"/>
      <c r="G32" s="73"/>
      <c r="H32" s="12">
        <v>66</v>
      </c>
      <c r="I32" s="82"/>
      <c r="J32" s="73"/>
      <c r="K32" s="86"/>
      <c r="L32" s="87"/>
      <c r="M32" s="7" t="s">
        <v>29</v>
      </c>
      <c r="N32" s="57"/>
      <c r="O32" s="27"/>
    </row>
    <row r="33" spans="1:15" ht="31.5">
      <c r="A33" s="56"/>
      <c r="B33" s="68"/>
      <c r="C33" s="57"/>
      <c r="D33" s="58"/>
      <c r="E33" s="7"/>
      <c r="F33" s="57"/>
      <c r="G33" s="73"/>
      <c r="H33" s="24">
        <v>444</v>
      </c>
      <c r="I33" s="82"/>
      <c r="J33" s="73"/>
      <c r="K33" s="86"/>
      <c r="L33" s="88"/>
      <c r="M33" s="24" t="s">
        <v>28</v>
      </c>
      <c r="N33" s="82"/>
      <c r="O33" s="27"/>
    </row>
    <row r="34" spans="1:15" ht="51.75" customHeight="1">
      <c r="A34" s="77" t="s">
        <v>72</v>
      </c>
      <c r="B34" s="113"/>
      <c r="C34" s="12" t="s">
        <v>48</v>
      </c>
      <c r="D34" s="13">
        <f>SUM(D24:D33)</f>
        <v>7999.42</v>
      </c>
      <c r="E34" s="13">
        <f aca="true" t="shared" si="0" ref="E34:J34">SUM(E24:E33)</f>
        <v>0</v>
      </c>
      <c r="F34" s="13">
        <f t="shared" si="0"/>
        <v>200</v>
      </c>
      <c r="G34" s="13">
        <f t="shared" si="0"/>
        <v>606</v>
      </c>
      <c r="H34" s="13">
        <f>SUM(H24:H33)</f>
        <v>5546.320000000001</v>
      </c>
      <c r="I34" s="13">
        <f t="shared" si="0"/>
        <v>509.3</v>
      </c>
      <c r="J34" s="13">
        <f t="shared" si="0"/>
        <v>520.6</v>
      </c>
      <c r="K34" s="13">
        <f>SUM(K24:K33)</f>
        <v>308.6</v>
      </c>
      <c r="L34" s="13">
        <f>SUM(L24:L33)</f>
        <v>308.6</v>
      </c>
      <c r="M34" s="12"/>
      <c r="N34" s="12"/>
      <c r="O34" s="27"/>
    </row>
    <row r="35" spans="1:15" ht="33.75" customHeight="1">
      <c r="A35" s="17"/>
      <c r="B35" s="116" t="s">
        <v>31</v>
      </c>
      <c r="C35" s="117"/>
      <c r="D35" s="19">
        <f>SUM(F35:L35)</f>
        <v>11756.980000000001</v>
      </c>
      <c r="E35" s="19" t="e">
        <f>SUM(E24:E30)+#REF!</f>
        <v>#REF!</v>
      </c>
      <c r="F35" s="19">
        <f>F16+F24+F29+F30</f>
        <v>200</v>
      </c>
      <c r="G35" s="19">
        <f>G16+G24+G29+G30+G31</f>
        <v>606</v>
      </c>
      <c r="H35" s="19">
        <f>H36+H37</f>
        <v>6717.44</v>
      </c>
      <c r="I35" s="19">
        <f>I36+I37</f>
        <v>3035.74</v>
      </c>
      <c r="J35" s="19">
        <f>J16+J24+J29+J30</f>
        <v>540.6</v>
      </c>
      <c r="K35" s="19">
        <f>K16+K24+K29+K30</f>
        <v>328.6</v>
      </c>
      <c r="L35" s="19">
        <f>L16+L24+L29+L30</f>
        <v>328.6</v>
      </c>
      <c r="M35" s="23"/>
      <c r="N35" s="23"/>
      <c r="O35" s="27">
        <f>F35+G35+H35+I35+J35</f>
        <v>11099.78</v>
      </c>
    </row>
    <row r="36" spans="1:15" ht="31.5" customHeight="1">
      <c r="A36" s="17"/>
      <c r="B36" s="118"/>
      <c r="C36" s="118"/>
      <c r="D36" s="4">
        <f>SUM(F36:L36)</f>
        <v>3709.1</v>
      </c>
      <c r="E36" s="4"/>
      <c r="F36" s="4">
        <f>F35</f>
        <v>200</v>
      </c>
      <c r="G36" s="4">
        <f>G35</f>
        <v>606</v>
      </c>
      <c r="H36" s="4">
        <f>H18+H19+H20+H24+H31+H32+H28+H26</f>
        <v>1170.7</v>
      </c>
      <c r="I36" s="4">
        <f>I20+I24+I29</f>
        <v>534.6</v>
      </c>
      <c r="J36" s="4">
        <f>J35</f>
        <v>540.6</v>
      </c>
      <c r="K36" s="4">
        <f>K35</f>
        <v>328.6</v>
      </c>
      <c r="L36" s="4">
        <f>L35</f>
        <v>328.6</v>
      </c>
      <c r="M36" s="16" t="s">
        <v>9</v>
      </c>
      <c r="N36" s="16"/>
      <c r="O36" s="27"/>
    </row>
    <row r="37" spans="1:15" ht="31.5" customHeight="1">
      <c r="A37" s="18"/>
      <c r="B37" s="114"/>
      <c r="C37" s="115"/>
      <c r="D37" s="25">
        <f>SUM(F37:L37)</f>
        <v>8047.879999999999</v>
      </c>
      <c r="E37" s="4"/>
      <c r="F37" s="4"/>
      <c r="G37" s="4"/>
      <c r="H37" s="4">
        <f>H33+H21+H25+H27</f>
        <v>5546.74</v>
      </c>
      <c r="I37" s="4">
        <f>I21</f>
        <v>2501.14</v>
      </c>
      <c r="J37" s="4"/>
      <c r="K37" s="4"/>
      <c r="L37" s="4"/>
      <c r="M37" s="16" t="s">
        <v>28</v>
      </c>
      <c r="N37" s="16"/>
      <c r="O37" s="27"/>
    </row>
    <row r="38" spans="1:15" ht="15.75" customHeight="1">
      <c r="A38" s="116" t="s">
        <v>61</v>
      </c>
      <c r="B38" s="117"/>
      <c r="C38" s="117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27"/>
    </row>
    <row r="39" spans="1:15" ht="34.5" customHeight="1">
      <c r="A39" s="31"/>
      <c r="B39" s="84" t="s">
        <v>16</v>
      </c>
      <c r="C39" s="84"/>
      <c r="D39" s="17" t="s">
        <v>32</v>
      </c>
      <c r="E39" s="17"/>
      <c r="F39" s="32">
        <v>2017</v>
      </c>
      <c r="G39" s="32" t="s">
        <v>41</v>
      </c>
      <c r="H39" s="32" t="s">
        <v>42</v>
      </c>
      <c r="I39" s="32" t="s">
        <v>43</v>
      </c>
      <c r="J39" s="32" t="s">
        <v>44</v>
      </c>
      <c r="K39" s="32" t="s">
        <v>49</v>
      </c>
      <c r="L39" s="32" t="s">
        <v>50</v>
      </c>
      <c r="M39" s="84" t="s">
        <v>17</v>
      </c>
      <c r="N39" s="84"/>
      <c r="O39" s="27"/>
    </row>
    <row r="40" spans="1:15" ht="15.75">
      <c r="A40" s="45" t="s">
        <v>10</v>
      </c>
      <c r="B40" s="92" t="s">
        <v>24</v>
      </c>
      <c r="C40" s="93"/>
      <c r="D40" s="5">
        <f>SUM(F40:L40)</f>
        <v>7459.420000000001</v>
      </c>
      <c r="E40" s="4"/>
      <c r="F40" s="5">
        <f>F24+F29+F30</f>
        <v>200</v>
      </c>
      <c r="G40" s="5">
        <f>G24+G29+G30+G31</f>
        <v>606</v>
      </c>
      <c r="H40" s="5">
        <f>H41+H42</f>
        <v>4946.32</v>
      </c>
      <c r="I40" s="5">
        <f>I24+I29+I30</f>
        <v>509.3</v>
      </c>
      <c r="J40" s="5">
        <f>J24+J29+J30+J16</f>
        <v>540.6</v>
      </c>
      <c r="K40" s="5">
        <f>K24+K29+K30+K16</f>
        <v>328.6</v>
      </c>
      <c r="L40" s="5">
        <f>L24+L29+L30+L16</f>
        <v>328.6</v>
      </c>
      <c r="M40" s="89"/>
      <c r="N40" s="89"/>
      <c r="O40" s="27"/>
    </row>
    <row r="41" spans="1:15" ht="15.75">
      <c r="A41" s="46"/>
      <c r="B41" s="94"/>
      <c r="C41" s="75"/>
      <c r="D41" s="102" t="s">
        <v>34</v>
      </c>
      <c r="E41" s="4"/>
      <c r="F41" s="5"/>
      <c r="G41" s="5"/>
      <c r="H41" s="4">
        <f>H24+H26+H28</f>
        <v>915.5</v>
      </c>
      <c r="I41" s="5"/>
      <c r="J41" s="5"/>
      <c r="K41" s="33"/>
      <c r="L41" s="33"/>
      <c r="M41" s="89" t="s">
        <v>9</v>
      </c>
      <c r="N41" s="89"/>
      <c r="O41" s="27"/>
    </row>
    <row r="42" spans="1:15" ht="15.75">
      <c r="A42" s="47"/>
      <c r="B42" s="109"/>
      <c r="C42" s="110"/>
      <c r="D42" s="111"/>
      <c r="E42" s="4"/>
      <c r="F42" s="5"/>
      <c r="G42" s="5"/>
      <c r="H42" s="4">
        <f>H25+H27</f>
        <v>4030.82</v>
      </c>
      <c r="I42" s="5"/>
      <c r="J42" s="5"/>
      <c r="K42" s="33"/>
      <c r="L42" s="33"/>
      <c r="M42" s="80" t="s">
        <v>28</v>
      </c>
      <c r="N42" s="81"/>
      <c r="O42" s="27"/>
    </row>
    <row r="43" spans="1:15" ht="15.75" customHeight="1">
      <c r="A43" s="76" t="s">
        <v>11</v>
      </c>
      <c r="B43" s="92" t="s">
        <v>25</v>
      </c>
      <c r="C43" s="93"/>
      <c r="D43" s="22">
        <v>600</v>
      </c>
      <c r="E43" s="4"/>
      <c r="F43" s="5"/>
      <c r="G43" s="5"/>
      <c r="H43" s="5">
        <f>SUM(H44:H46)</f>
        <v>600</v>
      </c>
      <c r="I43" s="5"/>
      <c r="J43" s="5"/>
      <c r="K43" s="33"/>
      <c r="L43" s="33"/>
      <c r="M43" s="52"/>
      <c r="N43" s="83"/>
      <c r="O43" s="27"/>
    </row>
    <row r="44" spans="1:15" ht="15.75" customHeight="1">
      <c r="A44" s="55"/>
      <c r="B44" s="94"/>
      <c r="C44" s="75"/>
      <c r="D44" s="102" t="s">
        <v>34</v>
      </c>
      <c r="E44" s="4">
        <v>230</v>
      </c>
      <c r="F44" s="5"/>
      <c r="G44" s="5"/>
      <c r="H44" s="4">
        <v>90</v>
      </c>
      <c r="I44" s="5"/>
      <c r="J44" s="5"/>
      <c r="K44" s="33"/>
      <c r="L44" s="33"/>
      <c r="M44" s="52" t="s">
        <v>9</v>
      </c>
      <c r="N44" s="83"/>
      <c r="O44" s="27"/>
    </row>
    <row r="45" spans="1:15" ht="38.25" customHeight="1">
      <c r="A45" s="55"/>
      <c r="B45" s="94"/>
      <c r="C45" s="75"/>
      <c r="D45" s="57"/>
      <c r="E45" s="4"/>
      <c r="F45" s="5"/>
      <c r="G45" s="5"/>
      <c r="H45" s="4">
        <f>H32</f>
        <v>66</v>
      </c>
      <c r="I45" s="5"/>
      <c r="J45" s="5"/>
      <c r="K45" s="34"/>
      <c r="L45" s="34"/>
      <c r="M45" s="80" t="s">
        <v>29</v>
      </c>
      <c r="N45" s="81"/>
      <c r="O45" s="27"/>
    </row>
    <row r="46" spans="1:15" ht="15.75">
      <c r="A46" s="97"/>
      <c r="B46" s="95"/>
      <c r="C46" s="96"/>
      <c r="D46" s="57"/>
      <c r="E46" s="6"/>
      <c r="F46" s="22"/>
      <c r="G46" s="22"/>
      <c r="H46" s="6">
        <f>H33</f>
        <v>444</v>
      </c>
      <c r="I46" s="22"/>
      <c r="J46" s="22"/>
      <c r="K46" s="33"/>
      <c r="L46" s="33"/>
      <c r="M46" s="52" t="s">
        <v>28</v>
      </c>
      <c r="N46" s="83"/>
      <c r="O46" s="27"/>
    </row>
    <row r="47" spans="1:15" ht="15.75" customHeight="1">
      <c r="A47" s="101" t="s">
        <v>13</v>
      </c>
      <c r="B47" s="98" t="s">
        <v>23</v>
      </c>
      <c r="C47" s="98"/>
      <c r="D47" s="13">
        <f>SUM(H47:J47)</f>
        <v>3697.5600000000004</v>
      </c>
      <c r="E47" s="12"/>
      <c r="F47" s="13"/>
      <c r="G47" s="13"/>
      <c r="H47" s="13">
        <f>SUM(H48:H49)</f>
        <v>1171.1200000000001</v>
      </c>
      <c r="I47" s="13">
        <f>SUM(I48:I49)</f>
        <v>2526.44</v>
      </c>
      <c r="J47" s="13"/>
      <c r="K47" s="35"/>
      <c r="L47" s="35"/>
      <c r="M47" s="90"/>
      <c r="N47" s="91"/>
      <c r="O47" s="27"/>
    </row>
    <row r="48" spans="1:15" ht="15.75">
      <c r="A48" s="101"/>
      <c r="B48" s="99"/>
      <c r="C48" s="99"/>
      <c r="D48" s="86" t="s">
        <v>34</v>
      </c>
      <c r="E48" s="12">
        <v>230</v>
      </c>
      <c r="F48" s="13"/>
      <c r="G48" s="13"/>
      <c r="H48" s="12">
        <f>H18+H19+H20</f>
        <v>99.2</v>
      </c>
      <c r="I48" s="12">
        <f>I20</f>
        <v>25.3</v>
      </c>
      <c r="J48" s="13"/>
      <c r="K48" s="35"/>
      <c r="L48" s="35"/>
      <c r="M48" s="90" t="s">
        <v>9</v>
      </c>
      <c r="N48" s="91"/>
      <c r="O48" s="27"/>
    </row>
    <row r="49" spans="1:15" ht="15.75">
      <c r="A49" s="101"/>
      <c r="B49" s="100"/>
      <c r="C49" s="100"/>
      <c r="D49" s="86"/>
      <c r="E49" s="12"/>
      <c r="F49" s="13"/>
      <c r="G49" s="13"/>
      <c r="H49" s="12">
        <f>H21</f>
        <v>1071.92</v>
      </c>
      <c r="I49" s="12">
        <f>I21</f>
        <v>2501.14</v>
      </c>
      <c r="J49" s="13"/>
      <c r="K49" s="13"/>
      <c r="L49" s="13"/>
      <c r="M49" s="86" t="s">
        <v>28</v>
      </c>
      <c r="N49" s="86"/>
      <c r="O49" s="27"/>
    </row>
  </sheetData>
  <sheetProtection selectLockedCells="1" selectUnlockedCells="1"/>
  <mergeCells count="68">
    <mergeCell ref="A27:A28"/>
    <mergeCell ref="B27:B28"/>
    <mergeCell ref="C27:C28"/>
    <mergeCell ref="N27:N28"/>
    <mergeCell ref="B40:C42"/>
    <mergeCell ref="D41:D42"/>
    <mergeCell ref="M41:N41"/>
    <mergeCell ref="A23:N23"/>
    <mergeCell ref="A34:B34"/>
    <mergeCell ref="B37:C37"/>
    <mergeCell ref="B35:C35"/>
    <mergeCell ref="B36:C36"/>
    <mergeCell ref="A38:N38"/>
    <mergeCell ref="B39:C39"/>
    <mergeCell ref="C25:C26"/>
    <mergeCell ref="B25:B26"/>
    <mergeCell ref="A25:A26"/>
    <mergeCell ref="N25:N26"/>
    <mergeCell ref="M49:N49"/>
    <mergeCell ref="D48:D49"/>
    <mergeCell ref="M47:N47"/>
    <mergeCell ref="D44:D46"/>
    <mergeCell ref="M46:N46"/>
    <mergeCell ref="B43:C46"/>
    <mergeCell ref="A43:A46"/>
    <mergeCell ref="B47:C49"/>
    <mergeCell ref="A47:A49"/>
    <mergeCell ref="M42:N42"/>
    <mergeCell ref="M40:N40"/>
    <mergeCell ref="N31:N33"/>
    <mergeCell ref="M48:N48"/>
    <mergeCell ref="A22:B22"/>
    <mergeCell ref="E11:L11"/>
    <mergeCell ref="M18:M20"/>
    <mergeCell ref="M45:N45"/>
    <mergeCell ref="I31:I33"/>
    <mergeCell ref="M43:N43"/>
    <mergeCell ref="M44:N44"/>
    <mergeCell ref="M39:N39"/>
    <mergeCell ref="K31:K33"/>
    <mergeCell ref="L31:L33"/>
    <mergeCell ref="B20:B21"/>
    <mergeCell ref="C20:C21"/>
    <mergeCell ref="N17:N21"/>
    <mergeCell ref="A17:A21"/>
    <mergeCell ref="A10:A12"/>
    <mergeCell ref="B10:B12"/>
    <mergeCell ref="C10:C12"/>
    <mergeCell ref="D10:L10"/>
    <mergeCell ref="A31:A33"/>
    <mergeCell ref="G31:G33"/>
    <mergeCell ref="F31:F33"/>
    <mergeCell ref="D31:D33"/>
    <mergeCell ref="C31:C33"/>
    <mergeCell ref="M1:N1"/>
    <mergeCell ref="M2:N2"/>
    <mergeCell ref="M3:N3"/>
    <mergeCell ref="B31:B33"/>
    <mergeCell ref="N10:N12"/>
    <mergeCell ref="D11:D12"/>
    <mergeCell ref="A14:N14"/>
    <mergeCell ref="J31:J33"/>
    <mergeCell ref="A15:N15"/>
    <mergeCell ref="M10:M12"/>
    <mergeCell ref="M4:N4"/>
    <mergeCell ref="A7:N7"/>
    <mergeCell ref="A9:N9"/>
    <mergeCell ref="A8:N8"/>
  </mergeCells>
  <printOptions/>
  <pageMargins left="0.1968503937007874" right="0.1968503937007874" top="0.984251968503937" bottom="0.31496062992125984" header="0.31496062992125984" footer="0.31496062992125984"/>
  <pageSetup horizontalDpi="300" verticalDpi="300" orientation="landscape" paperSize="9" scale="49" r:id="rId1"/>
  <rowBreaks count="2" manualBreakCount="2">
    <brk id="28" max="13" man="1"/>
    <brk id="5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АРХИТЕКТУРА</dc:creator>
  <cp:keywords/>
  <dc:description/>
  <cp:lastModifiedBy>Админ</cp:lastModifiedBy>
  <cp:lastPrinted>2019-10-22T10:56:35Z</cp:lastPrinted>
  <dcterms:created xsi:type="dcterms:W3CDTF">2014-08-26T08:34:47Z</dcterms:created>
  <dcterms:modified xsi:type="dcterms:W3CDTF">2019-10-22T10:56:55Z</dcterms:modified>
  <cp:category/>
  <cp:version/>
  <cp:contentType/>
  <cp:contentStatus/>
  <cp:revision>1</cp:revision>
</cp:coreProperties>
</file>