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'Лист1'!$A$1:$O$48</definedName>
  </definedNames>
  <calcPr fullCalcOnLoad="1"/>
</workbook>
</file>

<file path=xl/sharedStrings.xml><?xml version="1.0" encoding="utf-8"?>
<sst xmlns="http://schemas.openxmlformats.org/spreadsheetml/2006/main" count="97" uniqueCount="59">
  <si>
    <t>№ п/п</t>
  </si>
  <si>
    <t>Наименование мероприятий</t>
  </si>
  <si>
    <t>Годы реализации программы</t>
  </si>
  <si>
    <t>Общий объем финансирования, тыс.рублей</t>
  </si>
  <si>
    <t>ГРБС и головной исполнитель</t>
  </si>
  <si>
    <t>Всего</t>
  </si>
  <si>
    <t>I. Совершенствование организации дорожного движения в г.о.Октябрьск</t>
  </si>
  <si>
    <t>2018-2020</t>
  </si>
  <si>
    <t>1.2</t>
  </si>
  <si>
    <r>
      <rPr>
        <u val="single"/>
        <sz val="14"/>
        <color indexed="8"/>
        <rFont val="Times New Roman"/>
        <family val="1"/>
      </rPr>
      <t>ГРБС:</t>
    </r>
    <r>
      <rPr>
        <sz val="14"/>
        <color indexed="8"/>
        <rFont val="Times New Roman"/>
        <family val="1"/>
      </rPr>
      <t xml:space="preserve">                                                                       МКУ г.о.Октябрьск "Комитет по архитектуре, строительству и транспорту Администрации г.о.Октябрьск"</t>
    </r>
  </si>
  <si>
    <t>1.3</t>
  </si>
  <si>
    <r>
      <rPr>
        <u val="single"/>
        <sz val="14"/>
        <color indexed="8"/>
        <rFont val="Times New Roman"/>
        <family val="1"/>
      </rPr>
      <t xml:space="preserve">ГРБС и исполнитель: </t>
    </r>
    <r>
      <rPr>
        <sz val="14"/>
        <color indexed="8"/>
        <rFont val="Times New Roman"/>
        <family val="1"/>
      </rPr>
      <t xml:space="preserve">                                      МКУ г.о.Октябрьск "Комитет по архитектуре, строительству и транспорту Администрации г.о.Октябрьск"</t>
    </r>
  </si>
  <si>
    <t>1.4</t>
  </si>
  <si>
    <t>1.5</t>
  </si>
  <si>
    <t>ИТОГО по разделу I:</t>
  </si>
  <si>
    <t>Ремонт дорог и тротуаров на территории г.о.Октябрьск, в том числе:</t>
  </si>
  <si>
    <t>ВСЕГО, в том числе:</t>
  </si>
  <si>
    <t>II. Обеспечение безопасности дорожного движения на автомобильных дорогах общего пользования.</t>
  </si>
  <si>
    <t>2.1</t>
  </si>
  <si>
    <t>Средства местного бюджета, в том числе:</t>
  </si>
  <si>
    <t xml:space="preserve"> средства дорожного фонда</t>
  </si>
  <si>
    <t>2.1.1</t>
  </si>
  <si>
    <t>2.2</t>
  </si>
  <si>
    <t>бюджет городского округа</t>
  </si>
  <si>
    <t xml:space="preserve"> Ремонт тротуара  по пер.Железнодорожный в г.о.Октябрьск,в том числе</t>
  </si>
  <si>
    <t>Источник финансирования</t>
  </si>
  <si>
    <t>Нанесение дорожной разметки г.о.Октябрьск</t>
  </si>
  <si>
    <t>Установка дорожных знаков</t>
  </si>
  <si>
    <t>Приобретение дорожных знаков</t>
  </si>
  <si>
    <t>Приобретение и установка дорожных знаков, в том числе:</t>
  </si>
  <si>
    <t>Обустройство опасных участков дорог дорожными барьерными ограждениями</t>
  </si>
  <si>
    <t>Обустройство пешеходными ограждениями участков дорог в районах расположения образовательных учреждений</t>
  </si>
  <si>
    <r>
      <t>ГРБС и исполнитель:</t>
    </r>
    <r>
      <rPr>
        <sz val="14"/>
        <color indexed="8"/>
        <rFont val="Times New Roman"/>
        <family val="1"/>
      </rPr>
      <t xml:space="preserve">                                       МКУ г.о.Октябрьск "Комитет по архитектуре, строительству и транспорту Администрации г.о.Октябрьск"</t>
    </r>
  </si>
  <si>
    <t>Бюджет городского округа/средства дорожного фонда</t>
  </si>
  <si>
    <t>ГРБС и исполнитель:                                       МКУ г.о.Октябрьск "Комитет по архитектуре, строительству и транспорту Администрации г.о.Октябрьск"</t>
  </si>
  <si>
    <t>ИТОГО по разделу  II, в том числе:</t>
  </si>
  <si>
    <t>средства дорожного фонда</t>
  </si>
  <si>
    <t>Средства областного бюджета, в том числе:</t>
  </si>
  <si>
    <t>Областной бюджет/средства дорожного фонда</t>
  </si>
  <si>
    <t>2.3</t>
  </si>
  <si>
    <t>1.6</t>
  </si>
  <si>
    <t>Устройство искуственных дорожных неровностей в г.о.Октябрьск</t>
  </si>
  <si>
    <t xml:space="preserve"> Ремонт автомобильных дорог по ул.Первомайская, ул.Городская, ул.Баха, ул.Ломоносова, ул.Тимирязева (софинансирование)</t>
  </si>
  <si>
    <t>2018-2024</t>
  </si>
  <si>
    <t>Ремонт дороги по ул. Астраханская, ул.2-й Проезд, ул.Городская,ул.Железнодорожная (софинансирование)</t>
  </si>
  <si>
    <t xml:space="preserve">Ремонт автомобильных дорог общего пользования местного значения (софинансирование) </t>
  </si>
  <si>
    <t>Областной бюджет,в том числе</t>
  </si>
  <si>
    <t>Бюджет городского округа, в том числе</t>
  </si>
  <si>
    <t>Установка светофоров на перекрестке ул.Ленина и пер.Кирпичный</t>
  </si>
  <si>
    <t>2025-2028</t>
  </si>
  <si>
    <t xml:space="preserve">Приложение 2 
к Программе комплексного развития
 транспортной инфраструктуры г. о. Октябрьск
 Самарской области на 2018-2028 г.г.
</t>
  </si>
  <si>
    <t xml:space="preserve">   Перечень основных мероприятий Программы комплексного развития
 транспортной инфраструктуры г. о. Октябрьск
 Самарской области на 2018-2028 г.г.</t>
  </si>
  <si>
    <t>2018*</t>
  </si>
  <si>
    <t>2019*</t>
  </si>
  <si>
    <t>*-финансирование в рамках текущей деятельности</t>
  </si>
  <si>
    <t>1.1</t>
  </si>
  <si>
    <t>1.1.1</t>
  </si>
  <si>
    <t>1.1.2</t>
  </si>
  <si>
    <t xml:space="preserve">Приложение 3
 к постановлению Администрации
 городского округа Октябрьск
Самарской области
 от 11.11.2019  №1192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</si>
</sst>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 vertical="justify" shrinkToFit="1"/>
    </xf>
    <xf numFmtId="0" fontId="18" fillId="0" borderId="0" xfId="0" applyFont="1" applyAlignment="1">
      <alignment/>
    </xf>
    <xf numFmtId="0" fontId="18" fillId="0" borderId="0" xfId="0" applyFont="1" applyAlignment="1">
      <alignment vertical="justify"/>
    </xf>
    <xf numFmtId="2" fontId="20" fillId="0" borderId="10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justify" wrapText="1"/>
    </xf>
    <xf numFmtId="0" fontId="18" fillId="0" borderId="0" xfId="0" applyFont="1" applyAlignment="1">
      <alignment horizontal="center" vertical="justify"/>
    </xf>
    <xf numFmtId="49" fontId="22" fillId="0" borderId="10" xfId="0" applyNumberFormat="1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view="pageBreakPreview" zoomScale="53" zoomScaleNormal="50" zoomScaleSheetLayoutView="53" zoomScalePageLayoutView="0" workbookViewId="0" topLeftCell="A1">
      <pane ySplit="14" topLeftCell="A33" activePane="bottomLeft" state="frozen"/>
      <selection pane="topLeft" activeCell="A1" sqref="A1"/>
      <selection pane="bottomLeft" activeCell="I1" sqref="I1:O2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64.7109375" style="0" customWidth="1"/>
    <col min="4" max="4" width="24.140625" style="0" customWidth="1"/>
    <col min="5" max="5" width="17.7109375" style="0" customWidth="1"/>
    <col min="6" max="6" width="13.140625" style="0" customWidth="1"/>
    <col min="7" max="7" width="17.28125" style="0" customWidth="1"/>
    <col min="8" max="13" width="15.8515625" style="0" customWidth="1"/>
    <col min="14" max="14" width="25.28125" style="0" customWidth="1"/>
    <col min="15" max="15" width="52.8515625" style="0" customWidth="1"/>
    <col min="16" max="16" width="13.57421875" style="0" bestFit="1" customWidth="1"/>
    <col min="18" max="18" width="16.8515625" style="0" bestFit="1" customWidth="1"/>
  </cols>
  <sheetData>
    <row r="1" spans="9:15" ht="42" customHeight="1">
      <c r="I1" s="60" t="s">
        <v>58</v>
      </c>
      <c r="J1" s="61"/>
      <c r="K1" s="61"/>
      <c r="L1" s="61"/>
      <c r="M1" s="61"/>
      <c r="N1" s="61"/>
      <c r="O1" s="61"/>
    </row>
    <row r="2" spans="7:15" ht="71.25" customHeight="1">
      <c r="G2" s="19"/>
      <c r="H2" s="19"/>
      <c r="I2" s="61"/>
      <c r="J2" s="61"/>
      <c r="K2" s="61"/>
      <c r="L2" s="61"/>
      <c r="M2" s="61"/>
      <c r="N2" s="61"/>
      <c r="O2" s="61"/>
    </row>
    <row r="3" spans="2:15" ht="19.5" customHeight="1">
      <c r="B3" s="1"/>
      <c r="C3" s="1"/>
      <c r="D3" s="1"/>
      <c r="E3" s="1"/>
      <c r="F3" s="1"/>
      <c r="G3" s="18"/>
      <c r="H3" s="20"/>
      <c r="I3" s="61"/>
      <c r="J3" s="61"/>
      <c r="K3" s="61"/>
      <c r="L3" s="61"/>
      <c r="M3" s="61"/>
      <c r="N3" s="61"/>
      <c r="O3" s="61"/>
    </row>
    <row r="4" spans="2:15" ht="2.25" customHeight="1" hidden="1">
      <c r="B4" s="1"/>
      <c r="C4" s="1"/>
      <c r="D4" s="1"/>
      <c r="E4" s="1"/>
      <c r="F4" s="1"/>
      <c r="G4" s="18"/>
      <c r="H4" s="20"/>
      <c r="I4" s="20"/>
      <c r="J4" s="20"/>
      <c r="K4" s="20"/>
      <c r="L4" s="20"/>
      <c r="M4" s="20"/>
      <c r="N4" s="20"/>
      <c r="O4" s="20"/>
    </row>
    <row r="5" spans="2:15" ht="13.5" customHeight="1" hidden="1">
      <c r="B5" s="1"/>
      <c r="C5" s="1"/>
      <c r="D5" s="1"/>
      <c r="E5" s="1"/>
      <c r="F5" s="1"/>
      <c r="G5" s="18"/>
      <c r="H5" s="20"/>
      <c r="I5" s="20"/>
      <c r="J5" s="20"/>
      <c r="K5" s="20"/>
      <c r="L5" s="20"/>
      <c r="M5" s="20"/>
      <c r="N5" s="20"/>
      <c r="O5" s="20"/>
    </row>
    <row r="6" spans="2:15" ht="18.75" customHeight="1" hidden="1">
      <c r="B6" s="1"/>
      <c r="C6" s="1"/>
      <c r="D6" s="1"/>
      <c r="E6" s="1"/>
      <c r="F6" s="1"/>
      <c r="G6" s="18"/>
      <c r="H6" s="20"/>
      <c r="I6" s="20"/>
      <c r="J6" s="20"/>
      <c r="K6" s="20"/>
      <c r="L6" s="20"/>
      <c r="M6" s="20"/>
      <c r="N6" s="20"/>
      <c r="O6" s="20"/>
    </row>
    <row r="7" spans="2:15" ht="79.5" customHeight="1">
      <c r="B7" s="1"/>
      <c r="C7" s="1"/>
      <c r="D7" s="1"/>
      <c r="E7" s="1"/>
      <c r="F7" s="1"/>
      <c r="G7" s="18"/>
      <c r="H7" s="20"/>
      <c r="I7" s="67" t="s">
        <v>50</v>
      </c>
      <c r="J7" s="68"/>
      <c r="K7" s="68"/>
      <c r="L7" s="68"/>
      <c r="M7" s="68"/>
      <c r="N7" s="68"/>
      <c r="O7" s="68"/>
    </row>
    <row r="8" spans="2:15" ht="22.5" customHeight="1">
      <c r="B8" s="1"/>
      <c r="C8" s="1"/>
      <c r="D8" s="1"/>
      <c r="E8" s="1"/>
      <c r="F8" s="1"/>
      <c r="G8" s="1"/>
      <c r="H8" s="1"/>
      <c r="I8" s="61"/>
      <c r="J8" s="61"/>
      <c r="K8" s="61"/>
      <c r="L8" s="61"/>
      <c r="M8" s="61"/>
      <c r="N8" s="61"/>
      <c r="O8" s="61"/>
    </row>
    <row r="9" spans="2:15" ht="66" customHeight="1">
      <c r="B9" s="1"/>
      <c r="C9" s="2"/>
      <c r="D9" s="31" t="s">
        <v>51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2"/>
    </row>
    <row r="10" spans="2:15" ht="18.7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3:15" ht="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3" customHeight="1">
      <c r="A12" s="32" t="s">
        <v>0</v>
      </c>
      <c r="B12" s="32"/>
      <c r="C12" s="32" t="s">
        <v>1</v>
      </c>
      <c r="D12" s="32" t="s">
        <v>2</v>
      </c>
      <c r="E12" s="39" t="s">
        <v>3</v>
      </c>
      <c r="F12" s="40"/>
      <c r="G12" s="40"/>
      <c r="H12" s="40"/>
      <c r="I12" s="40"/>
      <c r="J12" s="40"/>
      <c r="K12" s="40"/>
      <c r="L12" s="41"/>
      <c r="M12" s="29"/>
      <c r="N12" s="32" t="s">
        <v>25</v>
      </c>
      <c r="O12" s="32" t="s">
        <v>4</v>
      </c>
    </row>
    <row r="13" spans="1:15" ht="18.75" customHeight="1">
      <c r="A13" s="32"/>
      <c r="B13" s="32"/>
      <c r="C13" s="32"/>
      <c r="D13" s="32"/>
      <c r="E13" s="32" t="s">
        <v>5</v>
      </c>
      <c r="F13" s="32"/>
      <c r="G13" s="32"/>
      <c r="H13" s="32"/>
      <c r="I13" s="32"/>
      <c r="J13" s="10"/>
      <c r="K13" s="10"/>
      <c r="L13" s="10"/>
      <c r="M13" s="10"/>
      <c r="N13" s="32"/>
      <c r="O13" s="32"/>
    </row>
    <row r="14" spans="1:15" ht="36.75" customHeight="1">
      <c r="A14" s="32"/>
      <c r="B14" s="32"/>
      <c r="C14" s="32"/>
      <c r="D14" s="32"/>
      <c r="E14" s="32"/>
      <c r="F14" s="10" t="s">
        <v>52</v>
      </c>
      <c r="G14" s="10" t="s">
        <v>53</v>
      </c>
      <c r="H14" s="10">
        <v>2020</v>
      </c>
      <c r="I14" s="10">
        <v>2021</v>
      </c>
      <c r="J14" s="10">
        <v>2022</v>
      </c>
      <c r="K14" s="10">
        <v>2023</v>
      </c>
      <c r="L14" s="10">
        <v>2024</v>
      </c>
      <c r="M14" s="10" t="s">
        <v>49</v>
      </c>
      <c r="N14" s="32"/>
      <c r="O14" s="32"/>
    </row>
    <row r="15" spans="1:15" ht="28.5" customHeight="1">
      <c r="A15" s="32" t="s"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28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6" ht="78" customHeight="1">
      <c r="A17" s="33" t="s">
        <v>55</v>
      </c>
      <c r="B17" s="33"/>
      <c r="C17" s="12" t="s">
        <v>29</v>
      </c>
      <c r="D17" s="9" t="s">
        <v>43</v>
      </c>
      <c r="E17" s="21">
        <f aca="true" t="shared" si="0" ref="E17:L17">E18+E20</f>
        <v>7060</v>
      </c>
      <c r="F17" s="21">
        <v>0</v>
      </c>
      <c r="G17" s="21">
        <v>0</v>
      </c>
      <c r="H17" s="21">
        <f t="shared" si="0"/>
        <v>1100</v>
      </c>
      <c r="I17" s="21">
        <f t="shared" si="0"/>
        <v>1490</v>
      </c>
      <c r="J17" s="21">
        <f t="shared" si="0"/>
        <v>1490</v>
      </c>
      <c r="K17" s="21">
        <f t="shared" si="0"/>
        <v>1490</v>
      </c>
      <c r="L17" s="21">
        <f t="shared" si="0"/>
        <v>1490</v>
      </c>
      <c r="M17" s="21">
        <v>0</v>
      </c>
      <c r="N17" s="8" t="s">
        <v>33</v>
      </c>
      <c r="O17" s="11" t="s">
        <v>32</v>
      </c>
      <c r="P17" s="5">
        <f>SUM(F17:L17)</f>
        <v>7060</v>
      </c>
    </row>
    <row r="18" spans="1:15" ht="81" customHeight="1">
      <c r="A18" s="62" t="s">
        <v>56</v>
      </c>
      <c r="B18" s="63"/>
      <c r="C18" s="72" t="s">
        <v>28</v>
      </c>
      <c r="D18" s="33" t="s">
        <v>43</v>
      </c>
      <c r="E18" s="70">
        <f>SUM(F18:L19)</f>
        <v>4060</v>
      </c>
      <c r="F18" s="37">
        <v>0</v>
      </c>
      <c r="G18" s="37">
        <v>0</v>
      </c>
      <c r="H18" s="71">
        <v>500</v>
      </c>
      <c r="I18" s="37">
        <v>890</v>
      </c>
      <c r="J18" s="37">
        <v>890</v>
      </c>
      <c r="K18" s="23">
        <v>890</v>
      </c>
      <c r="L18" s="23">
        <v>890</v>
      </c>
      <c r="M18" s="23">
        <v>0</v>
      </c>
      <c r="N18" s="56" t="s">
        <v>33</v>
      </c>
      <c r="O18" s="69" t="s">
        <v>9</v>
      </c>
    </row>
    <row r="19" spans="1:15" ht="19.5" customHeight="1">
      <c r="A19" s="64"/>
      <c r="B19" s="65"/>
      <c r="C19" s="72"/>
      <c r="D19" s="33"/>
      <c r="E19" s="70"/>
      <c r="F19" s="38"/>
      <c r="G19" s="38"/>
      <c r="H19" s="71"/>
      <c r="I19" s="38"/>
      <c r="J19" s="38"/>
      <c r="K19" s="24"/>
      <c r="L19" s="24"/>
      <c r="M19" s="24"/>
      <c r="N19" s="56"/>
      <c r="O19" s="69"/>
    </row>
    <row r="20" spans="1:15" ht="82.5" customHeight="1">
      <c r="A20" s="33" t="s">
        <v>57</v>
      </c>
      <c r="B20" s="33"/>
      <c r="C20" s="12" t="s">
        <v>27</v>
      </c>
      <c r="D20" s="9" t="s">
        <v>43</v>
      </c>
      <c r="E20" s="6">
        <f aca="true" t="shared" si="1" ref="E20:E26">SUM(F20:L20)</f>
        <v>3000</v>
      </c>
      <c r="F20" s="6">
        <v>0</v>
      </c>
      <c r="G20" s="6">
        <v>0</v>
      </c>
      <c r="H20" s="14">
        <v>600</v>
      </c>
      <c r="I20" s="6">
        <v>600</v>
      </c>
      <c r="J20" s="6">
        <v>600</v>
      </c>
      <c r="K20" s="6">
        <v>600</v>
      </c>
      <c r="L20" s="6">
        <v>600</v>
      </c>
      <c r="M20" s="6">
        <v>0</v>
      </c>
      <c r="N20" s="8" t="s">
        <v>33</v>
      </c>
      <c r="O20" s="11" t="s">
        <v>11</v>
      </c>
    </row>
    <row r="21" spans="1:15" ht="97.5" customHeight="1">
      <c r="A21" s="33" t="s">
        <v>8</v>
      </c>
      <c r="B21" s="33"/>
      <c r="C21" s="12" t="s">
        <v>26</v>
      </c>
      <c r="D21" s="9" t="s">
        <v>43</v>
      </c>
      <c r="E21" s="21">
        <f t="shared" si="1"/>
        <v>4000</v>
      </c>
      <c r="F21" s="21">
        <v>0</v>
      </c>
      <c r="G21" s="21">
        <v>0</v>
      </c>
      <c r="H21" s="30">
        <v>800</v>
      </c>
      <c r="I21" s="21">
        <v>800</v>
      </c>
      <c r="J21" s="21">
        <v>800</v>
      </c>
      <c r="K21" s="21">
        <v>800</v>
      </c>
      <c r="L21" s="21">
        <v>800</v>
      </c>
      <c r="M21" s="21">
        <v>0</v>
      </c>
      <c r="N21" s="8" t="s">
        <v>33</v>
      </c>
      <c r="O21" s="11" t="s">
        <v>11</v>
      </c>
    </row>
    <row r="22" spans="1:17" ht="99" customHeight="1">
      <c r="A22" s="33" t="s">
        <v>10</v>
      </c>
      <c r="B22" s="33"/>
      <c r="C22" s="12" t="s">
        <v>30</v>
      </c>
      <c r="D22" s="9" t="s">
        <v>43</v>
      </c>
      <c r="E22" s="21">
        <f t="shared" si="1"/>
        <v>1600</v>
      </c>
      <c r="F22" s="21">
        <v>0</v>
      </c>
      <c r="G22" s="21">
        <v>0</v>
      </c>
      <c r="H22" s="21">
        <v>0</v>
      </c>
      <c r="I22" s="6">
        <v>400</v>
      </c>
      <c r="J22" s="6">
        <v>400</v>
      </c>
      <c r="K22" s="6">
        <v>400</v>
      </c>
      <c r="L22" s="6">
        <v>400</v>
      </c>
      <c r="M22" s="6">
        <v>0</v>
      </c>
      <c r="N22" s="8" t="s">
        <v>33</v>
      </c>
      <c r="O22" s="11" t="s">
        <v>11</v>
      </c>
      <c r="Q22">
        <v>1</v>
      </c>
    </row>
    <row r="23" spans="1:15" ht="96" customHeight="1">
      <c r="A23" s="33" t="s">
        <v>12</v>
      </c>
      <c r="B23" s="33"/>
      <c r="C23" s="12" t="s">
        <v>31</v>
      </c>
      <c r="D23" s="9" t="s">
        <v>43</v>
      </c>
      <c r="E23" s="21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8" t="s">
        <v>33</v>
      </c>
      <c r="O23" s="11" t="s">
        <v>11</v>
      </c>
    </row>
    <row r="24" spans="1:21" ht="96" customHeight="1">
      <c r="A24" s="15"/>
      <c r="B24" s="16" t="s">
        <v>13</v>
      </c>
      <c r="C24" s="12" t="s">
        <v>41</v>
      </c>
      <c r="D24" s="9" t="s">
        <v>43</v>
      </c>
      <c r="E24" s="21">
        <f t="shared" si="1"/>
        <v>300</v>
      </c>
      <c r="F24" s="21">
        <v>0</v>
      </c>
      <c r="G24" s="21">
        <v>0</v>
      </c>
      <c r="H24" s="30">
        <v>300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8" t="s">
        <v>33</v>
      </c>
      <c r="O24" s="11" t="s">
        <v>11</v>
      </c>
      <c r="R24">
        <v>1</v>
      </c>
      <c r="U24">
        <v>1</v>
      </c>
    </row>
    <row r="25" spans="1:15" ht="96" customHeight="1">
      <c r="A25" s="26"/>
      <c r="B25" s="27" t="s">
        <v>40</v>
      </c>
      <c r="C25" s="28" t="s">
        <v>48</v>
      </c>
      <c r="D25" s="9" t="s">
        <v>43</v>
      </c>
      <c r="E25" s="21">
        <f t="shared" si="1"/>
        <v>896.7</v>
      </c>
      <c r="F25" s="21">
        <v>0</v>
      </c>
      <c r="G25" s="21">
        <v>0</v>
      </c>
      <c r="H25" s="30">
        <v>896.7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8" t="s">
        <v>33</v>
      </c>
      <c r="O25" s="11" t="s">
        <v>11</v>
      </c>
    </row>
    <row r="26" spans="1:15" ht="40.5" customHeight="1">
      <c r="A26" s="47" t="s">
        <v>14</v>
      </c>
      <c r="B26" s="48"/>
      <c r="C26" s="48"/>
      <c r="D26" s="49"/>
      <c r="E26" s="21">
        <f t="shared" si="1"/>
        <v>0</v>
      </c>
      <c r="F26" s="21">
        <v>0</v>
      </c>
      <c r="G26" s="21">
        <v>0</v>
      </c>
      <c r="H26" s="21">
        <f>0</f>
        <v>0</v>
      </c>
      <c r="I26" s="21">
        <f>0</f>
        <v>0</v>
      </c>
      <c r="J26" s="21">
        <f>0</f>
        <v>0</v>
      </c>
      <c r="K26" s="21">
        <f>0</f>
        <v>0</v>
      </c>
      <c r="L26" s="21">
        <f>0</f>
        <v>0</v>
      </c>
      <c r="M26" s="21">
        <v>0</v>
      </c>
      <c r="N26" s="8" t="s">
        <v>46</v>
      </c>
      <c r="O26" s="34" t="s">
        <v>11</v>
      </c>
    </row>
    <row r="27" spans="1:15" ht="40.5" customHeight="1">
      <c r="A27" s="50"/>
      <c r="B27" s="51"/>
      <c r="C27" s="51"/>
      <c r="D27" s="52"/>
      <c r="E27" s="21">
        <f>0</f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8" t="s">
        <v>36</v>
      </c>
      <c r="O27" s="35"/>
    </row>
    <row r="28" spans="1:15" ht="54.75" customHeight="1">
      <c r="A28" s="50"/>
      <c r="B28" s="51"/>
      <c r="C28" s="51"/>
      <c r="D28" s="52"/>
      <c r="E28" s="21">
        <f>SUM(F28:L28)</f>
        <v>13856.7</v>
      </c>
      <c r="F28" s="21">
        <f aca="true" t="shared" si="2" ref="F28:K28">F23+F22+F21+F20+F18+F24</f>
        <v>0</v>
      </c>
      <c r="G28" s="21">
        <f t="shared" si="2"/>
        <v>0</v>
      </c>
      <c r="H28" s="21">
        <f>H23+H22+H21+H20+H18+H24+H25</f>
        <v>3096.7</v>
      </c>
      <c r="I28" s="21">
        <f t="shared" si="2"/>
        <v>2690</v>
      </c>
      <c r="J28" s="21">
        <f t="shared" si="2"/>
        <v>2690</v>
      </c>
      <c r="K28" s="21">
        <f t="shared" si="2"/>
        <v>2690</v>
      </c>
      <c r="L28" s="21">
        <f>L23+L22+L21+L20+L18+L24</f>
        <v>2690</v>
      </c>
      <c r="M28" s="21">
        <v>0</v>
      </c>
      <c r="N28" s="8" t="s">
        <v>47</v>
      </c>
      <c r="O28" s="35"/>
    </row>
    <row r="29" spans="1:15" ht="54.75" customHeight="1">
      <c r="A29" s="53"/>
      <c r="B29" s="54"/>
      <c r="C29" s="54"/>
      <c r="D29" s="55"/>
      <c r="E29" s="21">
        <f>SUM(F29:L29)</f>
        <v>13856.7</v>
      </c>
      <c r="F29" s="21">
        <f>F17+F21+F22+F24+F23</f>
        <v>0</v>
      </c>
      <c r="G29" s="21">
        <f>G17+G21+G22+G24+G23</f>
        <v>0</v>
      </c>
      <c r="H29" s="21">
        <f>H17+H21+H22+H24+H23+H25</f>
        <v>3096.7</v>
      </c>
      <c r="I29" s="21">
        <f>I17+I21+I22+I24+I23</f>
        <v>2690</v>
      </c>
      <c r="J29" s="21">
        <f>J17+J21+J22+J24+J23</f>
        <v>2690</v>
      </c>
      <c r="K29" s="21">
        <f>K17+K21+K22+K24+K23</f>
        <v>2690</v>
      </c>
      <c r="L29" s="21">
        <f>L17+L21+L22+L24+L23</f>
        <v>2690</v>
      </c>
      <c r="M29" s="21">
        <v>0</v>
      </c>
      <c r="N29" s="8" t="s">
        <v>36</v>
      </c>
      <c r="O29" s="36"/>
    </row>
    <row r="30" spans="1:16" ht="48" customHeight="1">
      <c r="A30" s="32" t="s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4"/>
    </row>
    <row r="31" spans="1:16" ht="37.5" customHeight="1">
      <c r="A31" s="33" t="s">
        <v>18</v>
      </c>
      <c r="B31" s="33"/>
      <c r="C31" s="33" t="s">
        <v>15</v>
      </c>
      <c r="D31" s="33" t="s">
        <v>43</v>
      </c>
      <c r="E31" s="21">
        <f>E32+E33</f>
        <v>4921</v>
      </c>
      <c r="F31" s="21">
        <f aca="true" t="shared" si="3" ref="F31:K31">F32+F33</f>
        <v>0</v>
      </c>
      <c r="G31" s="21">
        <f t="shared" si="3"/>
        <v>0</v>
      </c>
      <c r="H31" s="21">
        <f t="shared" si="3"/>
        <v>0</v>
      </c>
      <c r="I31" s="21">
        <f t="shared" si="3"/>
        <v>4921</v>
      </c>
      <c r="J31" s="21">
        <f t="shared" si="3"/>
        <v>0</v>
      </c>
      <c r="K31" s="21">
        <f t="shared" si="3"/>
        <v>0</v>
      </c>
      <c r="L31" s="21">
        <f>L32+L33</f>
        <v>0</v>
      </c>
      <c r="M31" s="21">
        <v>0</v>
      </c>
      <c r="N31" s="6"/>
      <c r="O31" s="66" t="s">
        <v>11</v>
      </c>
      <c r="P31" s="17">
        <f>SUM(F31:I31)</f>
        <v>4921</v>
      </c>
    </row>
    <row r="32" spans="1:15" ht="61.5" customHeight="1">
      <c r="A32" s="33"/>
      <c r="B32" s="33"/>
      <c r="C32" s="33"/>
      <c r="D32" s="33"/>
      <c r="E32" s="6">
        <f>SUM(F32:L32)</f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38</v>
      </c>
      <c r="O32" s="66"/>
    </row>
    <row r="33" spans="1:18" ht="88.5" customHeight="1">
      <c r="A33" s="33"/>
      <c r="B33" s="33"/>
      <c r="C33" s="33"/>
      <c r="D33" s="33"/>
      <c r="E33" s="6">
        <f>E36</f>
        <v>4921</v>
      </c>
      <c r="F33" s="6">
        <v>0</v>
      </c>
      <c r="G33" s="6">
        <v>0</v>
      </c>
      <c r="H33" s="6">
        <f>H36</f>
        <v>0</v>
      </c>
      <c r="I33" s="6">
        <f>I36</f>
        <v>4921</v>
      </c>
      <c r="J33" s="6">
        <f>J36</f>
        <v>0</v>
      </c>
      <c r="K33" s="6">
        <f>K36</f>
        <v>0</v>
      </c>
      <c r="L33" s="6">
        <f>L36</f>
        <v>0</v>
      </c>
      <c r="M33" s="6">
        <v>0</v>
      </c>
      <c r="N33" s="8" t="s">
        <v>33</v>
      </c>
      <c r="O33" s="66"/>
      <c r="P33" s="5" t="e">
        <f>#REF!+#REF!+#REF!+#REF!+#REF!+#REF!+#REF!+#REF!+#REF!+E37</f>
        <v>#REF!</v>
      </c>
      <c r="R33" s="5" t="e">
        <f>#REF!+#REF!+#REF!+#REF!+#REF!</f>
        <v>#REF!</v>
      </c>
    </row>
    <row r="34" spans="1:16" ht="37.5" hidden="1">
      <c r="A34" s="33" t="s">
        <v>21</v>
      </c>
      <c r="B34" s="33"/>
      <c r="C34" s="12" t="s">
        <v>24</v>
      </c>
      <c r="D34" s="33" t="s">
        <v>7</v>
      </c>
      <c r="E34" s="6">
        <f>SUM(F34:I34)</f>
        <v>0</v>
      </c>
      <c r="F34" s="6">
        <v>0</v>
      </c>
      <c r="G34" s="6">
        <v>0</v>
      </c>
      <c r="H34" s="6">
        <v>0</v>
      </c>
      <c r="I34" s="6"/>
      <c r="J34" s="6"/>
      <c r="K34" s="6"/>
      <c r="L34" s="6"/>
      <c r="M34" s="6"/>
      <c r="N34" s="6"/>
      <c r="O34" s="66" t="s">
        <v>11</v>
      </c>
      <c r="P34" s="5">
        <f>SUM(F34:I34)</f>
        <v>0</v>
      </c>
    </row>
    <row r="35" spans="1:16" ht="18.75" hidden="1">
      <c r="A35" s="33"/>
      <c r="B35" s="33"/>
      <c r="C35" s="12" t="s">
        <v>23</v>
      </c>
      <c r="D35" s="33"/>
      <c r="E35" s="6">
        <f>SUM(F35:I35)</f>
        <v>0</v>
      </c>
      <c r="F35" s="6">
        <v>0</v>
      </c>
      <c r="G35" s="6">
        <v>0</v>
      </c>
      <c r="H35" s="6">
        <v>0</v>
      </c>
      <c r="I35" s="6"/>
      <c r="J35" s="6"/>
      <c r="K35" s="6"/>
      <c r="L35" s="6"/>
      <c r="M35" s="6"/>
      <c r="N35" s="6"/>
      <c r="O35" s="66"/>
      <c r="P35" s="5">
        <f>SUM(F35:I35)</f>
        <v>0</v>
      </c>
    </row>
    <row r="36" spans="1:16" ht="60.75" customHeight="1">
      <c r="A36" s="45" t="s">
        <v>21</v>
      </c>
      <c r="B36" s="46"/>
      <c r="C36" s="9" t="s">
        <v>42</v>
      </c>
      <c r="D36" s="9"/>
      <c r="E36" s="6">
        <f>SUM(F36:L36)</f>
        <v>4921</v>
      </c>
      <c r="F36" s="6">
        <v>0</v>
      </c>
      <c r="G36" s="6">
        <v>0</v>
      </c>
      <c r="H36" s="6">
        <v>0</v>
      </c>
      <c r="I36" s="6">
        <v>4921</v>
      </c>
      <c r="J36" s="6">
        <v>0</v>
      </c>
      <c r="K36" s="6">
        <v>0</v>
      </c>
      <c r="L36" s="6">
        <v>0</v>
      </c>
      <c r="M36" s="6">
        <v>0</v>
      </c>
      <c r="N36" s="8" t="s">
        <v>33</v>
      </c>
      <c r="O36" s="13" t="s">
        <v>11</v>
      </c>
      <c r="P36" s="5">
        <f>SUM(F36:I36)</f>
        <v>4921</v>
      </c>
    </row>
    <row r="37" spans="1:19" ht="126.75" customHeight="1">
      <c r="A37" s="45" t="s">
        <v>22</v>
      </c>
      <c r="B37" s="46"/>
      <c r="C37" s="9" t="s">
        <v>44</v>
      </c>
      <c r="D37" s="9" t="s">
        <v>43</v>
      </c>
      <c r="E37" s="21">
        <f>SUM(F37:L37)</f>
        <v>9045.3</v>
      </c>
      <c r="F37" s="21">
        <v>0</v>
      </c>
      <c r="G37" s="21">
        <v>0</v>
      </c>
      <c r="H37" s="21">
        <v>4124.3</v>
      </c>
      <c r="I37" s="21">
        <v>0</v>
      </c>
      <c r="J37" s="21">
        <v>4921</v>
      </c>
      <c r="K37" s="21">
        <v>0</v>
      </c>
      <c r="L37" s="21">
        <v>0</v>
      </c>
      <c r="M37" s="21">
        <v>0</v>
      </c>
      <c r="N37" s="8" t="s">
        <v>33</v>
      </c>
      <c r="O37" s="35"/>
      <c r="P37" s="5">
        <f>SUM(F37:I37)</f>
        <v>4124.3</v>
      </c>
      <c r="S37">
        <v>1</v>
      </c>
    </row>
    <row r="38" spans="1:16" ht="126.75" customHeight="1">
      <c r="A38" s="45" t="s">
        <v>39</v>
      </c>
      <c r="B38" s="46"/>
      <c r="C38" s="25" t="s">
        <v>45</v>
      </c>
      <c r="D38" s="9" t="s">
        <v>43</v>
      </c>
      <c r="E38" s="21">
        <f>SUM(F38:L38)</f>
        <v>9842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4921</v>
      </c>
      <c r="L38" s="21">
        <v>4921</v>
      </c>
      <c r="M38" s="21">
        <v>0</v>
      </c>
      <c r="N38" s="8" t="s">
        <v>33</v>
      </c>
      <c r="O38" s="36"/>
      <c r="P38" s="5"/>
    </row>
    <row r="39" spans="1:15" ht="36.75" customHeight="1">
      <c r="A39" s="47" t="s">
        <v>35</v>
      </c>
      <c r="B39" s="48"/>
      <c r="C39" s="48"/>
      <c r="D39" s="49"/>
      <c r="E39" s="6">
        <f>SUM(F39:L39)</f>
        <v>23808.3</v>
      </c>
      <c r="F39" s="7">
        <f aca="true" t="shared" si="4" ref="F39:K39">F38+F31</f>
        <v>0</v>
      </c>
      <c r="G39" s="7">
        <f t="shared" si="4"/>
        <v>0</v>
      </c>
      <c r="H39" s="7">
        <f>H38+H31+H37</f>
        <v>4124.3</v>
      </c>
      <c r="I39" s="7">
        <f t="shared" si="4"/>
        <v>4921</v>
      </c>
      <c r="J39" s="7">
        <f>J38+J31+J37</f>
        <v>4921</v>
      </c>
      <c r="K39" s="7">
        <f t="shared" si="4"/>
        <v>4921</v>
      </c>
      <c r="L39" s="7">
        <f>L38+L31</f>
        <v>4921</v>
      </c>
      <c r="M39" s="7">
        <v>0</v>
      </c>
      <c r="N39" s="7"/>
      <c r="O39" s="56" t="s">
        <v>34</v>
      </c>
    </row>
    <row r="40" spans="1:15" ht="56.25" customHeight="1">
      <c r="A40" s="50"/>
      <c r="B40" s="51"/>
      <c r="C40" s="51"/>
      <c r="D40" s="52"/>
      <c r="E40" s="6">
        <f>SUM(F40:I40)</f>
        <v>0</v>
      </c>
      <c r="F40" s="7">
        <f aca="true" t="shared" si="5" ref="F40:K40">F32</f>
        <v>0</v>
      </c>
      <c r="G40" s="7">
        <f t="shared" si="5"/>
        <v>0</v>
      </c>
      <c r="H40" s="7">
        <f t="shared" si="5"/>
        <v>0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>L32</f>
        <v>0</v>
      </c>
      <c r="M40" s="7">
        <v>0</v>
      </c>
      <c r="N40" s="6" t="s">
        <v>38</v>
      </c>
      <c r="O40" s="56"/>
    </row>
    <row r="41" spans="1:15" ht="63.75" customHeight="1">
      <c r="A41" s="53"/>
      <c r="B41" s="54"/>
      <c r="C41" s="54"/>
      <c r="D41" s="55"/>
      <c r="E41" s="6">
        <f aca="true" t="shared" si="6" ref="E41:E47">SUM(F41:L41)</f>
        <v>23808.3</v>
      </c>
      <c r="F41" s="7">
        <f aca="true" t="shared" si="7" ref="F41:K41">F33+F37+F38</f>
        <v>0</v>
      </c>
      <c r="G41" s="7">
        <f t="shared" si="7"/>
        <v>0</v>
      </c>
      <c r="H41" s="7">
        <f t="shared" si="7"/>
        <v>4124.3</v>
      </c>
      <c r="I41" s="7">
        <f t="shared" si="7"/>
        <v>4921</v>
      </c>
      <c r="J41" s="7">
        <f t="shared" si="7"/>
        <v>4921</v>
      </c>
      <c r="K41" s="7">
        <f t="shared" si="7"/>
        <v>4921</v>
      </c>
      <c r="L41" s="7">
        <f>L33+L37+L38</f>
        <v>4921</v>
      </c>
      <c r="M41" s="7">
        <v>0</v>
      </c>
      <c r="N41" s="8" t="s">
        <v>33</v>
      </c>
      <c r="O41" s="56"/>
    </row>
    <row r="42" spans="1:15" ht="44.25" customHeight="1">
      <c r="A42" s="57" t="s">
        <v>16</v>
      </c>
      <c r="B42" s="58"/>
      <c r="C42" s="59"/>
      <c r="D42" s="10" t="s">
        <v>43</v>
      </c>
      <c r="E42" s="6">
        <f t="shared" si="6"/>
        <v>37665</v>
      </c>
      <c r="F42" s="7">
        <f aca="true" t="shared" si="8" ref="F42:L42">F39+F28+F26</f>
        <v>0</v>
      </c>
      <c r="G42" s="7">
        <f t="shared" si="8"/>
        <v>0</v>
      </c>
      <c r="H42" s="7">
        <f t="shared" si="8"/>
        <v>7221</v>
      </c>
      <c r="I42" s="7">
        <f t="shared" si="8"/>
        <v>7611</v>
      </c>
      <c r="J42" s="7">
        <f t="shared" si="8"/>
        <v>7611</v>
      </c>
      <c r="K42" s="7">
        <f t="shared" si="8"/>
        <v>7611</v>
      </c>
      <c r="L42" s="7">
        <f t="shared" si="8"/>
        <v>7611</v>
      </c>
      <c r="M42" s="7">
        <v>0</v>
      </c>
      <c r="N42" s="7"/>
      <c r="O42" s="56" t="s">
        <v>34</v>
      </c>
    </row>
    <row r="43" spans="1:18" ht="44.25" customHeight="1">
      <c r="A43" s="57" t="s">
        <v>36</v>
      </c>
      <c r="B43" s="58"/>
      <c r="C43" s="58"/>
      <c r="D43" s="59"/>
      <c r="E43" s="6">
        <f t="shared" si="6"/>
        <v>37665</v>
      </c>
      <c r="F43" s="7">
        <f aca="true" t="shared" si="9" ref="F43:K43">F42</f>
        <v>0</v>
      </c>
      <c r="G43" s="7">
        <f t="shared" si="9"/>
        <v>0</v>
      </c>
      <c r="H43" s="7">
        <f t="shared" si="9"/>
        <v>7221</v>
      </c>
      <c r="I43" s="7">
        <f t="shared" si="9"/>
        <v>7611</v>
      </c>
      <c r="J43" s="7">
        <f t="shared" si="9"/>
        <v>7611</v>
      </c>
      <c r="K43" s="7">
        <f t="shared" si="9"/>
        <v>7611</v>
      </c>
      <c r="L43" s="7">
        <f>L42</f>
        <v>7611</v>
      </c>
      <c r="M43" s="7">
        <v>0</v>
      </c>
      <c r="N43" s="7"/>
      <c r="O43" s="56"/>
      <c r="R43" s="22">
        <f>G41+G40</f>
        <v>0</v>
      </c>
    </row>
    <row r="44" spans="1:15" ht="30" customHeight="1">
      <c r="A44" s="42" t="s">
        <v>37</v>
      </c>
      <c r="B44" s="43"/>
      <c r="C44" s="43"/>
      <c r="D44" s="44"/>
      <c r="E44" s="6">
        <f t="shared" si="6"/>
        <v>0</v>
      </c>
      <c r="F44" s="7">
        <f aca="true" t="shared" si="10" ref="F44:L44">F40+F26</f>
        <v>0</v>
      </c>
      <c r="G44" s="7">
        <f t="shared" si="10"/>
        <v>0</v>
      </c>
      <c r="H44" s="7">
        <f t="shared" si="10"/>
        <v>0</v>
      </c>
      <c r="I44" s="7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v>0</v>
      </c>
      <c r="N44" s="7"/>
      <c r="O44" s="56"/>
    </row>
    <row r="45" spans="1:15" ht="30" customHeight="1">
      <c r="A45" s="42" t="s">
        <v>20</v>
      </c>
      <c r="B45" s="43"/>
      <c r="C45" s="43"/>
      <c r="D45" s="44"/>
      <c r="E45" s="6">
        <f t="shared" si="6"/>
        <v>0</v>
      </c>
      <c r="F45" s="7">
        <f aca="true" t="shared" si="11" ref="F45:K45">F44</f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>L44</f>
        <v>0</v>
      </c>
      <c r="M45" s="7">
        <v>0</v>
      </c>
      <c r="N45" s="7"/>
      <c r="O45" s="56"/>
    </row>
    <row r="46" spans="1:15" ht="33" customHeight="1">
      <c r="A46" s="42" t="s">
        <v>19</v>
      </c>
      <c r="B46" s="43"/>
      <c r="C46" s="43"/>
      <c r="D46" s="44"/>
      <c r="E46" s="6">
        <f t="shared" si="6"/>
        <v>37665</v>
      </c>
      <c r="F46" s="7">
        <f aca="true" t="shared" si="12" ref="F46:L46">SUM(F41+F28)</f>
        <v>0</v>
      </c>
      <c r="G46" s="7">
        <f t="shared" si="12"/>
        <v>0</v>
      </c>
      <c r="H46" s="7">
        <f t="shared" si="12"/>
        <v>7221</v>
      </c>
      <c r="I46" s="7">
        <f t="shared" si="12"/>
        <v>7611</v>
      </c>
      <c r="J46" s="7">
        <f t="shared" si="12"/>
        <v>7611</v>
      </c>
      <c r="K46" s="7">
        <f t="shared" si="12"/>
        <v>7611</v>
      </c>
      <c r="L46" s="7">
        <f t="shared" si="12"/>
        <v>7611</v>
      </c>
      <c r="M46" s="7">
        <v>0</v>
      </c>
      <c r="N46" s="7"/>
      <c r="O46" s="56"/>
    </row>
    <row r="47" spans="1:15" ht="33" customHeight="1">
      <c r="A47" s="42" t="s">
        <v>20</v>
      </c>
      <c r="B47" s="43"/>
      <c r="C47" s="43"/>
      <c r="D47" s="44"/>
      <c r="E47" s="6">
        <f t="shared" si="6"/>
        <v>37665</v>
      </c>
      <c r="F47" s="7">
        <v>0</v>
      </c>
      <c r="G47" s="7">
        <f>G46</f>
        <v>0</v>
      </c>
      <c r="H47" s="7">
        <v>7221</v>
      </c>
      <c r="I47" s="7">
        <v>7611</v>
      </c>
      <c r="J47" s="7">
        <v>7611</v>
      </c>
      <c r="K47" s="7">
        <v>7611</v>
      </c>
      <c r="L47" s="7">
        <v>7611</v>
      </c>
      <c r="M47" s="7">
        <v>0</v>
      </c>
      <c r="N47" s="7"/>
      <c r="O47" s="56"/>
    </row>
    <row r="48" ht="84" customHeight="1">
      <c r="B48" s="1" t="s">
        <v>54</v>
      </c>
    </row>
    <row r="50" ht="28.5" customHeight="1"/>
    <row r="51" ht="53.25" customHeight="1"/>
    <row r="53" ht="44.25" customHeight="1"/>
    <row r="54" ht="51.75" customHeight="1"/>
    <row r="55" ht="50.25" customHeight="1"/>
    <row r="56" ht="66" customHeight="1"/>
    <row r="57" ht="54.75" customHeight="1"/>
  </sheetData>
  <sheetProtection selectLockedCells="1" selectUnlockedCells="1"/>
  <mergeCells count="54">
    <mergeCell ref="O31:O33"/>
    <mergeCell ref="O34:O35"/>
    <mergeCell ref="I3:O3"/>
    <mergeCell ref="I7:O7"/>
    <mergeCell ref="A15:O15"/>
    <mergeCell ref="O18:O19"/>
    <mergeCell ref="E18:E19"/>
    <mergeCell ref="H18:H19"/>
    <mergeCell ref="C18:C19"/>
    <mergeCell ref="D12:D14"/>
    <mergeCell ref="I1:O2"/>
    <mergeCell ref="A18:B19"/>
    <mergeCell ref="I18:I19"/>
    <mergeCell ref="A12:B14"/>
    <mergeCell ref="F13:I13"/>
    <mergeCell ref="A17:B17"/>
    <mergeCell ref="N18:N19"/>
    <mergeCell ref="I8:O8"/>
    <mergeCell ref="A16:O16"/>
    <mergeCell ref="E13:E14"/>
    <mergeCell ref="G18:G19"/>
    <mergeCell ref="F18:F19"/>
    <mergeCell ref="A31:B33"/>
    <mergeCell ref="A20:B20"/>
    <mergeCell ref="A23:B23"/>
    <mergeCell ref="A26:D29"/>
    <mergeCell ref="A43:D43"/>
    <mergeCell ref="A36:B36"/>
    <mergeCell ref="O42:O47"/>
    <mergeCell ref="A44:D44"/>
    <mergeCell ref="A46:D46"/>
    <mergeCell ref="A42:C42"/>
    <mergeCell ref="A47:D47"/>
    <mergeCell ref="A38:B38"/>
    <mergeCell ref="O26:O29"/>
    <mergeCell ref="O12:O14"/>
    <mergeCell ref="J18:J19"/>
    <mergeCell ref="E12:L12"/>
    <mergeCell ref="O37:O38"/>
    <mergeCell ref="A45:D45"/>
    <mergeCell ref="A37:B37"/>
    <mergeCell ref="A34:B35"/>
    <mergeCell ref="A39:D41"/>
    <mergeCell ref="O39:O41"/>
    <mergeCell ref="D9:N9"/>
    <mergeCell ref="C12:C14"/>
    <mergeCell ref="D34:D35"/>
    <mergeCell ref="C31:C33"/>
    <mergeCell ref="D31:D33"/>
    <mergeCell ref="A30:O30"/>
    <mergeCell ref="D18:D19"/>
    <mergeCell ref="N12:N14"/>
    <mergeCell ref="A21:B21"/>
    <mergeCell ref="A22:B22"/>
  </mergeCells>
  <printOptions/>
  <pageMargins left="0.31496062992125984" right="0.2362204724409449" top="0.5511811023622047" bottom="0.3937007874015748" header="0" footer="0"/>
  <pageSetup fitToHeight="4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Кутумова</cp:lastModifiedBy>
  <cp:lastPrinted>2019-11-12T10:14:37Z</cp:lastPrinted>
  <dcterms:created xsi:type="dcterms:W3CDTF">2017-07-31T12:07:32Z</dcterms:created>
  <dcterms:modified xsi:type="dcterms:W3CDTF">2019-12-30T10:46:53Z</dcterms:modified>
  <cp:category/>
  <cp:version/>
  <cp:contentType/>
  <cp:contentStatus/>
</cp:coreProperties>
</file>