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632" windowHeight="11016" firstSheet="2" activeTab="10"/>
  </bookViews>
  <sheets>
    <sheet name="для печати" sheetId="1" state="hidden" r:id="rId1"/>
    <sheet name="для печати 2" sheetId="2" state="hidden" r:id="rId2"/>
    <sheet name="1.1-1.4" sheetId="3" r:id="rId3"/>
    <sheet name="2.1-2.4" sheetId="4" r:id="rId4"/>
    <sheet name="3.1-4.1" sheetId="5" r:id="rId5"/>
    <sheet name="5.1-5.4" sheetId="6" r:id="rId6"/>
    <sheet name="5.5-5.9" sheetId="7" r:id="rId7"/>
    <sheet name="6.1-6.5" sheetId="8" r:id="rId8"/>
    <sheet name="макс оценка" sheetId="9" r:id="rId9"/>
    <sheet name="уровень качества" sheetId="10" r:id="rId10"/>
    <sheet name="Отчет" sheetId="11" r:id="rId11"/>
  </sheets>
  <definedNames>
    <definedName name="Z_18BCB913_B96A_4536_A0AD_AAB1773573B5_.wvu.Cols" localSheetId="6" hidden="1">'5.5-5.9'!$K:$N</definedName>
    <definedName name="Z_18BCB913_B96A_4536_A0AD_AAB1773573B5_.wvu.Cols" localSheetId="1" hidden="1">'для печати 2'!$O:$O</definedName>
    <definedName name="Z_18BCB913_B96A_4536_A0AD_AAB1773573B5_.wvu.PrintArea" localSheetId="2" hidden="1">'1.1-1.4'!$A$1:$H$12</definedName>
    <definedName name="Z_18BCB913_B96A_4536_A0AD_AAB1773573B5_.wvu.PrintArea" localSheetId="4" hidden="1">'3.1-4.1'!$A$1:$H$13</definedName>
    <definedName name="Z_18BCB913_B96A_4536_A0AD_AAB1773573B5_.wvu.PrintArea" localSheetId="5" hidden="1">'5.1-5.4'!$A$1:$H$11</definedName>
    <definedName name="Z_18BCB913_B96A_4536_A0AD_AAB1773573B5_.wvu.PrintArea" localSheetId="6" hidden="1">'5.5-5.9'!$A$1:$N$26</definedName>
    <definedName name="Z_18BCB913_B96A_4536_A0AD_AAB1773573B5_.wvu.PrintArea" localSheetId="7" hidden="1">'6.1-6.5'!$A$1:$I$11</definedName>
    <definedName name="Z_18BCB913_B96A_4536_A0AD_AAB1773573B5_.wvu.PrintTitles" localSheetId="2" hidden="1">'1.1-1.4'!$4:$6</definedName>
    <definedName name="Z_18BCB913_B96A_4536_A0AD_AAB1773573B5_.wvu.Rows" localSheetId="6" hidden="1">'5.5-5.9'!$13:$26</definedName>
    <definedName name="_xlnm.Print_Titles" localSheetId="2">'1.1-1.4'!$4:$6</definedName>
    <definedName name="_xlnm.Print_Area" localSheetId="2">'1.1-1.4'!$A$1:$H$22</definedName>
    <definedName name="_xlnm.Print_Area" localSheetId="3">'2.1-2.4'!$A$1:$H$19</definedName>
    <definedName name="_xlnm.Print_Area" localSheetId="4">'3.1-4.1'!$A$1:$H$19</definedName>
    <definedName name="_xlnm.Print_Area" localSheetId="5">'5.1-5.4'!$A$1:$H$21</definedName>
    <definedName name="_xlnm.Print_Area" localSheetId="6">'5.5-5.9'!$A$1:$N$36</definedName>
    <definedName name="_xlnm.Print_Area" localSheetId="7">'6.1-6.5'!$A$1:$J$22</definedName>
    <definedName name="_xlnm.Print_Area" localSheetId="9">'уровень качества'!$A$1:$I$10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<sst xmlns="http://schemas.openxmlformats.org/spreadsheetml/2006/main" count="270" uniqueCount="134">
  <si>
    <t>Код</t>
  </si>
  <si>
    <t>Самарская Губернская Дума</t>
  </si>
  <si>
    <t>Наименование главного распорядителя/ Показатель</t>
  </si>
  <si>
    <t>Макс возможная оценка</t>
  </si>
  <si>
    <t>Счетная палата СО</t>
  </si>
  <si>
    <t>Министерство лесного хозяйства, охраны окружающей среды и природопользования СО</t>
  </si>
  <si>
    <t>Министерство управление финансами СО</t>
  </si>
  <si>
    <t>Министерство социально-демографической и семейной политики СО</t>
  </si>
  <si>
    <t>Департамент ветеринарии СО</t>
  </si>
  <si>
    <t>Государственная жилищная инспекция СО</t>
  </si>
  <si>
    <t>Управление государственной архивной службы СО</t>
  </si>
  <si>
    <t>Государственная инспекция строительного надзора СО</t>
  </si>
  <si>
    <t>Управление записи актов гражданского состояния СО</t>
  </si>
  <si>
    <t>Департамент по вопросам общественной безопасности СО</t>
  </si>
  <si>
    <t>Уполномоченный по правам человека в СО</t>
  </si>
  <si>
    <t>Избирательная комиссия СО</t>
  </si>
  <si>
    <t>Департамент охоты и рыболовства СО</t>
  </si>
  <si>
    <t>Главное управление организации торгов СО</t>
  </si>
  <si>
    <t>Департамент управления делами  Губернатора СО  и  Правительства СО</t>
  </si>
  <si>
    <t>Министерство труда, занятости и миграционной политики СО</t>
  </si>
  <si>
    <t>Министерство энергетики и жилищно-коммунального хозяйства СО</t>
  </si>
  <si>
    <t>Служба мировых судей СО</t>
  </si>
  <si>
    <t>Департамент информационных технологий и связи СО</t>
  </si>
  <si>
    <t>Министерство спорта СО</t>
  </si>
  <si>
    <t>Министерство строительства СО</t>
  </si>
  <si>
    <t>Министерство культуры СО</t>
  </si>
  <si>
    <t>Министерство образования и науки СО</t>
  </si>
  <si>
    <t>Министерство промышленности и технологий СО</t>
  </si>
  <si>
    <t>Министерство здравоохранения  СО</t>
  </si>
  <si>
    <t>Министерство сельского хозяйства и продовольствия в СО</t>
  </si>
  <si>
    <t>Министерство транспорта и автомобильных дорог СО</t>
  </si>
  <si>
    <t>Министерство экономического развития, инвестиций и торговли СО</t>
  </si>
  <si>
    <t>Полномочное представительство Губернатора СО при Президенте РФ и Правительстве РФ</t>
  </si>
  <si>
    <t>Управление государственной охраны объектов культурного наследия СО</t>
  </si>
  <si>
    <t>Министерство имущественных отношений СО</t>
  </si>
  <si>
    <t>Государственная инспекция по надзору за техническим состоянием самоходных машин и других видов техники СО</t>
  </si>
  <si>
    <r>
      <t>Доля выявленных нарушений в общем объёме проверенных средств, Р</t>
    </r>
    <r>
      <rPr>
        <vertAlign val="subscript"/>
        <sz val="14"/>
        <color indexed="8"/>
        <rFont val="Times New Roman"/>
        <family val="1"/>
      </rPr>
      <t>5.2</t>
    </r>
  </si>
  <si>
    <t>Применение показателей качества финансового менеджмента для главных распорядителей средств областного бюджета</t>
  </si>
  <si>
    <r>
      <t>Качество информации о расходных обязательствах, представляемой главными распорядителями в уточненном реестре действующих расходных обязательств, Р</t>
    </r>
    <r>
      <rPr>
        <sz val="10"/>
        <color indexed="8"/>
        <rFont val="Times New Roman"/>
        <family val="1"/>
      </rPr>
      <t>1.2</t>
    </r>
  </si>
  <si>
    <r>
      <t>Доля бюджетных ассигнований, сформированных в рамках программ в отчетном финансовом году, Р</t>
    </r>
    <r>
      <rPr>
        <sz val="10"/>
        <color indexed="8"/>
        <rFont val="Times New Roman"/>
        <family val="1"/>
      </rPr>
      <t>2.1</t>
    </r>
  </si>
  <si>
    <r>
      <t>Доля НПА, служащих основанием для формирования проекта областного бюджета на очередной финансовый год и плановый период, непринятых в установленном законодательством порядке на момент внесения соответствующего законопроекта в Самарскую Губернскую Думу, Р</t>
    </r>
    <r>
      <rPr>
        <sz val="10"/>
        <color indexed="8"/>
        <rFont val="Times New Roman"/>
        <family val="1"/>
      </rPr>
      <t>2.2</t>
    </r>
  </si>
  <si>
    <r>
      <t>Отсутствие просроченной кредиторской задолженности, в том числе у подведомственных государственных учреждений, Р</t>
    </r>
    <r>
      <rPr>
        <sz val="10"/>
        <color indexed="8"/>
        <rFont val="Times New Roman"/>
        <family val="1"/>
      </rPr>
      <t>3.2</t>
    </r>
  </si>
  <si>
    <r>
  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 главными администраторами доходов до начала отчетного финансового года, Р</t>
    </r>
    <r>
      <rPr>
        <sz val="10"/>
        <color indexed="8"/>
        <rFont val="Times New Roman"/>
        <family val="1"/>
      </rPr>
      <t>4.1</t>
    </r>
  </si>
  <si>
    <r>
      <t>Своевременность предоставления главными распорядителями бюджетной отчетности в министерство, Р</t>
    </r>
    <r>
      <rPr>
        <sz val="10"/>
        <color indexed="8"/>
        <rFont val="Times New Roman"/>
        <family val="1"/>
      </rPr>
      <t>5.1</t>
    </r>
  </si>
  <si>
    <r>
      <t>Эффективность исполнения главными распорядителями государственных  и ведомственных целевых программ, Р</t>
    </r>
    <r>
      <rPr>
        <sz val="10"/>
        <color indexed="8"/>
        <rFont val="Times New Roman"/>
        <family val="1"/>
      </rPr>
      <t>3.3</t>
    </r>
  </si>
  <si>
    <r>
      <t>Доля своевременно утвержденных главными распорядителями государственных заданий на оказание государственных услуг (выполнение работ) для подведомственных учреждений, Р</t>
    </r>
    <r>
      <rPr>
        <vertAlign val="subscript"/>
        <sz val="14"/>
        <color indexed="8"/>
        <rFont val="Times New Roman"/>
        <family val="1"/>
      </rPr>
      <t>1.5</t>
    </r>
  </si>
  <si>
    <r>
      <t>Доля изменений в прогноз кассовых выплат по расходам областного бюджета, Р</t>
    </r>
    <r>
      <rPr>
        <sz val="10"/>
        <color indexed="8"/>
        <rFont val="Times New Roman"/>
        <family val="1"/>
      </rPr>
      <t>2.4</t>
    </r>
  </si>
  <si>
    <r>
      <t>Своевременность и качество ежегодной оценки эффективности предоставляемых  налоговых льгот, P</t>
    </r>
    <r>
      <rPr>
        <sz val="10"/>
        <color indexed="8"/>
        <rFont val="Times New Roman"/>
        <family val="1"/>
      </rPr>
      <t>4.2</t>
    </r>
  </si>
  <si>
    <r>
      <t>Эффективность распределения между муниципальными образованиями Самарской области субсидий местным бюджетам, за исключением субсидий из областного бюджета, формируемых, в том числе за счёт поступающих в областной бюджет средств федерального бюджета, изначально предусмотренных законом об областном бюджете, Р</t>
    </r>
    <r>
      <rPr>
        <sz val="10"/>
        <color indexed="8"/>
        <rFont val="Times New Roman"/>
        <family val="1"/>
      </rPr>
      <t>3.5</t>
    </r>
  </si>
  <si>
    <r>
      <t>Утверждение правовым актом (в сфере образования – НПА) значений  базового норматива на оказание государственной услуги, значений отраслевых корректирующих коэффициентов, значений нормативных затрат на оказание государственной услуги, затрат на выполнение работы до начала очередного финансового года, Р</t>
    </r>
    <r>
      <rPr>
        <sz val="10"/>
        <color indexed="8"/>
        <rFont val="Times New Roman"/>
        <family val="1"/>
      </rPr>
      <t>1.6</t>
    </r>
  </si>
  <si>
    <r>
      <t>Эффективность использования субсидий, предоставляемых главными распорядителями муниципальным образованиям Самарской области, Р</t>
    </r>
    <r>
      <rPr>
        <sz val="10"/>
        <color indexed="8"/>
        <rFont val="Times New Roman"/>
        <family val="1"/>
      </rPr>
      <t>3.4</t>
    </r>
  </si>
  <si>
    <t>Максимально  возможная оценка с учетом весовых коэффициентов</t>
  </si>
  <si>
    <t>Весовой коэффициент</t>
  </si>
  <si>
    <r>
      <t>Доля средств на осуществление расходов по исполнительным листам и решениям налоговых органов, Р</t>
    </r>
    <r>
      <rPr>
        <vertAlign val="subscript"/>
        <sz val="14"/>
        <color indexed="8"/>
        <rFont val="Times New Roman"/>
        <family val="1"/>
      </rPr>
      <t>5.3</t>
    </r>
  </si>
  <si>
    <r>
      <t>Размещение на официальном сайте в сети Интернет (www.bus.gov.ru) информации о результатах независимой оценки качества оказания услуг учреждениями, оказывающими услуги в сферах здравоохранения, образования, культуры и социального обслуживания, P</t>
    </r>
    <r>
      <rPr>
        <vertAlign val="subscript"/>
        <sz val="14"/>
        <color indexed="8"/>
        <rFont val="Times New Roman"/>
        <family val="1"/>
      </rPr>
      <t>5.7</t>
    </r>
  </si>
  <si>
    <r>
      <t>Направление главными администраторами (администраторами) доходов областного бюджета информации в государственную информационную систему о государственных и муниципальных платежах посредством  государственной информационной системы Самарской области «Система государственных и муниципальных платежей», Р</t>
    </r>
    <r>
      <rPr>
        <vertAlign val="subscript"/>
        <sz val="14"/>
        <color indexed="8"/>
        <rFont val="Times New Roman"/>
        <family val="1"/>
      </rPr>
      <t>5.8</t>
    </r>
    <r>
      <rPr>
        <sz val="14"/>
        <color indexed="8"/>
        <rFont val="Times New Roman"/>
        <family val="1"/>
      </rPr>
      <t xml:space="preserve">
</t>
    </r>
  </si>
  <si>
    <t>финансового менеджмента главных распорядителей средств областного бюджета</t>
  </si>
  <si>
    <t>ПРИЛОЖЕНИЕ 2</t>
  </si>
  <si>
    <r>
      <t>Соблюдение главными распорядителями сроков представления документов и материалов, установленных нормативными правовыми актами (далее – НПА) Самарской области, регламентирующими процесс формирования областного бюджета, Р</t>
    </r>
    <r>
      <rPr>
        <sz val="10"/>
        <color indexed="8"/>
        <rFont val="Times New Roman"/>
        <family val="1"/>
      </rPr>
      <t>1.1</t>
    </r>
  </si>
  <si>
    <r>
      <t>Соответствие объемов субсидий, отраженных в плане финансово-хозяйственной деятельности  объемам субсидий, указанным в соглашениях о предоставлении субсидий, предоставляемых в соответствии с абзацами первым, вторым пункта 1 статьи 78.1, статьей 78.2 Бюджетного кодекса Российской Федерации по соответствующей классификации, Р</t>
    </r>
    <r>
      <rPr>
        <vertAlign val="subscript"/>
        <sz val="14"/>
        <color indexed="8"/>
        <rFont val="Times New Roman"/>
        <family val="1"/>
      </rPr>
      <t>5.4</t>
    </r>
  </si>
  <si>
    <r>
      <t>Размещение государственными бюджетными и автономными учреждениями в автоматизированной системе «Бюджет» сканированной копии информации о распределении показателей плана финансово-хозяйственной деятельности в соответствии с требованиями приказа министерства управления финансами Самарской области 
от 29.01.2015 № 01-07/6 «Об утверждении Порядка проведения кассовых операций со средствами государственных бюджетных и автономных учреждений Самарской области, государственных унитарных предприятий Самарской области, лицевые счета которых открыты в министерстве управления финансами Самарской области», Р</t>
    </r>
    <r>
      <rPr>
        <vertAlign val="subscript"/>
        <sz val="14"/>
        <color indexed="8"/>
        <rFont val="Times New Roman"/>
        <family val="1"/>
      </rPr>
      <t>5.5</t>
    </r>
    <r>
      <rPr>
        <sz val="14"/>
        <color indexed="8"/>
        <rFont val="Times New Roman"/>
        <family val="1"/>
      </rPr>
      <t xml:space="preserve"> </t>
    </r>
  </si>
  <si>
    <r>
      <t>Обеспечение размещения государственными учреждениями Самарской области информации на официальном сайте в сети Интернет (www.bus.gov.ru) в соответствии с требованиями приказа Минфина Российской Федерации от 21.07.2011 № 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сайта», P</t>
    </r>
    <r>
      <rPr>
        <vertAlign val="subscript"/>
        <sz val="14"/>
        <color indexed="8"/>
        <rFont val="Times New Roman"/>
        <family val="1"/>
      </rPr>
      <t>5.6</t>
    </r>
  </si>
  <si>
    <r>
      <t>Использование доведенных предельных объемов финансирования (без учета безвозмездных поступлений), Р</t>
    </r>
    <r>
      <rPr>
        <vertAlign val="subscript"/>
        <sz val="14"/>
        <color indexed="8"/>
        <rFont val="Times New Roman"/>
        <family val="1"/>
      </rPr>
      <t>2.5</t>
    </r>
  </si>
  <si>
    <r>
      <t>Обоснованность  объёмов бюджетных ассигнований главными распорядителями при формировании проекта бюджета на очередной финансовый год и на плановый период, Р</t>
    </r>
    <r>
      <rPr>
        <sz val="10"/>
        <color indexed="8"/>
        <rFont val="Times New Roman"/>
        <family val="1"/>
      </rPr>
      <t>2.3</t>
    </r>
  </si>
  <si>
    <r>
      <t>Соблюдение главными распорядителями срока предоставления заявки на финансирование на очередной месяц, начиная с февраля месяца, установленного нормативным правовым актом, регламентирующим порядок составления и ведения кассового плана исполнения областного бюджета, утверждения и доведения до главных распорядителей, распорядителей и получателей средств областного бюджета предельных объемов оплаты денежных обязательств (предельных объемов финансирования), Р</t>
    </r>
    <r>
      <rPr>
        <vertAlign val="subscript"/>
        <sz val="14"/>
        <color indexed="8"/>
        <rFont val="Times New Roman"/>
        <family val="1"/>
      </rPr>
      <t>1.4</t>
    </r>
  </si>
  <si>
    <r>
      <t>Соблюдение главными распорядителями сроков предоставления документов, необходимых для завершения операций по расходам областного бюджета в отчетном финансовом году, установленных министерством управления финансами Самарской области, P</t>
    </r>
    <r>
      <rPr>
        <sz val="10"/>
        <color indexed="8"/>
        <rFont val="Times New Roman"/>
        <family val="1"/>
      </rPr>
      <t>1.3</t>
    </r>
  </si>
  <si>
    <t>ПРИЛОЖЕНИЕ 2 
к методике оценки качества фининсового менеджмента главных распорядителей средств областного бюджета</t>
  </si>
  <si>
    <t>к методике оценки качества</t>
  </si>
  <si>
    <r>
      <t>Доля освоенных на конец отчетного финансового года бюджетных ассигнований (без учёта безвозмездных поступлений), Р</t>
    </r>
    <r>
      <rPr>
        <sz val="10"/>
        <color indexed="8"/>
        <rFont val="Times New Roman"/>
        <family val="1"/>
      </rPr>
      <t>3.1</t>
    </r>
  </si>
  <si>
    <t>Наименование показателя с весовым коэффициентом</t>
  </si>
  <si>
    <r>
      <t>Доля освоенных на конец отчетного финансового года бюджетных ассигнований (без учёта безвозмездных поступлений), Р</t>
    </r>
    <r>
      <rPr>
        <vertAlign val="subscript"/>
        <sz val="14"/>
        <rFont val="Times New Roman"/>
        <family val="1"/>
      </rPr>
      <t>3.1</t>
    </r>
  </si>
  <si>
    <r>
      <t>Качество информации о расходных обязательствах, представляемой главными администраторами в уточненном реестре действующих расходных обязательств, Р</t>
    </r>
    <r>
      <rPr>
        <vertAlign val="subscript"/>
        <sz val="14"/>
        <rFont val="Times New Roman"/>
        <family val="1"/>
      </rPr>
      <t>1.2</t>
    </r>
  </si>
  <si>
    <r>
      <t>Обоснованность объёмов бюджетных ассигнований главными администраторами при формировании проекта бюджета на очередной финансовый год и на плановый период, Р</t>
    </r>
    <r>
      <rPr>
        <vertAlign val="subscript"/>
        <sz val="14"/>
        <rFont val="Times New Roman"/>
        <family val="1"/>
      </rPr>
      <t>2.3</t>
    </r>
  </si>
  <si>
    <r>
      <t>Отклонение уточненного плана по налоговым и неналоговым доходам, сложившегося на конец отчетного финансового года, от первоначального плана доходов,  заявленного главными администраторами до начала отчетного финансового года (без учета безвозмездных поступлений), Р</t>
    </r>
    <r>
      <rPr>
        <vertAlign val="subscript"/>
        <sz val="14"/>
        <rFont val="Times New Roman"/>
        <family val="1"/>
      </rPr>
      <t>4.1</t>
    </r>
  </si>
  <si>
    <r>
      <t>Доля средств на осуществление расходов по исполнительным листам, Р</t>
    </r>
    <r>
      <rPr>
        <vertAlign val="subscript"/>
        <sz val="14"/>
        <rFont val="Times New Roman"/>
        <family val="1"/>
      </rPr>
      <t>5.3</t>
    </r>
  </si>
  <si>
    <r>
      <t>Соответствие объемов субсидий, отраженных в плане финансово-хозяйственной деятельности (далее – ПФХД), объемам субсидий, указанным в соглашениях о предоставлении субсидий в соответствии с абзацем первым пункта 1 статьи 78.1 Бюджетного кодекса Российской Федерации по соответствующей классификации, Р</t>
    </r>
    <r>
      <rPr>
        <vertAlign val="subscript"/>
        <sz val="14"/>
        <rFont val="Times New Roman"/>
        <family val="1"/>
      </rPr>
      <t>5.4</t>
    </r>
  </si>
  <si>
    <r>
      <t>Своевременность представления главными администраторами бюджетной отчётности, Р</t>
    </r>
    <r>
      <rPr>
        <vertAlign val="subscript"/>
        <sz val="14"/>
        <rFont val="Times New Roman"/>
        <family val="1"/>
      </rPr>
      <t>5.1</t>
    </r>
  </si>
  <si>
    <r>
      <t>Доля выявленных нарушений в общем объёме проверенных средств, Р</t>
    </r>
    <r>
      <rPr>
        <vertAlign val="subscript"/>
        <sz val="14"/>
        <rFont val="Times New Roman"/>
        <family val="1"/>
      </rPr>
      <t>5.2**</t>
    </r>
  </si>
  <si>
    <r>
      <t>Наличие протокола(ов) управления по результатам контроля, предусмотренного частью 5 статьи 99 Федерального закона «О контрактной системе в сфере закупок товаров, работ, услуг для обеспечения государственных и муниципальных нужд», в части превышения объема финансового обеспечения, включенного в планы-графики, над объемом финансового обеспечения для осуществления закупок, утвержденным и доведенным до заказчика, P</t>
    </r>
    <r>
      <rPr>
        <vertAlign val="subscript"/>
        <sz val="14"/>
        <rFont val="Times New Roman"/>
        <family val="1"/>
      </rPr>
      <t>6.2</t>
    </r>
  </si>
  <si>
    <r>
      <t>Наличие порядка принятия решений о признании безнадежной к взысканию задолженности по платежам в бюджет городского округа Октябрьск Самарской области, администрируемых соответствующим главным администратором, принятого в соответствии со статьей 47.2 Бюджетного кодекса Российской Федерации,  Р</t>
    </r>
    <r>
      <rPr>
        <vertAlign val="subscript"/>
        <sz val="14"/>
        <rFont val="Times New Roman"/>
        <family val="1"/>
      </rPr>
      <t>6.4</t>
    </r>
  </si>
  <si>
    <t xml:space="preserve">***** Данный показатель рассчитывается в случае наличия подведомственных муниципальных учреждений городского округа Октябрьск Самарской области, осуществляющих закупки товаров, работ, услуг 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
</t>
  </si>
  <si>
    <t>Наименование главного администратора средств местного бюджета</t>
  </si>
  <si>
    <r>
      <t>Соблюдение главными администраторами средств местного  бюджета (далее – главные администраторы) сроков представления документов и материалов, установленных муниципальными  правовыми актами  городского округа Октябрьск Самарской области (далее – МПА), регламентирующими процесс формирования местного бюджета, Р</t>
    </r>
    <r>
      <rPr>
        <vertAlign val="subscript"/>
        <sz val="14"/>
        <rFont val="Times New Roman"/>
        <family val="1"/>
      </rPr>
      <t xml:space="preserve">1.1 </t>
    </r>
  </si>
  <si>
    <r>
      <t>Соблюдение главными администраторами сроков представления документов, необходимых для завершения операций по расходам местного бюджета в отчетном финансовом году, установленных Финансовым управлением городского округа Октябрьск (далее – управление), P</t>
    </r>
    <r>
      <rPr>
        <vertAlign val="subscript"/>
        <sz val="14"/>
        <rFont val="Times New Roman"/>
        <family val="1"/>
      </rPr>
      <t>1.3</t>
    </r>
  </si>
  <si>
    <r>
      <t>Доля своевременно утвержденных главными администраторами муниципальных заданий на оказание муниципальных  услуг (выполнение работ) для подведомственных муниципальных учреждений городского округа Октябрьск Самарской области, Р</t>
    </r>
    <r>
      <rPr>
        <vertAlign val="subscript"/>
        <sz val="14"/>
        <rFont val="Times New Roman"/>
        <family val="1"/>
      </rPr>
      <t>1.4</t>
    </r>
  </si>
  <si>
    <t>Наименование главного администратора средств местного  бюджета</t>
  </si>
  <si>
    <r>
      <t>Доля бюджетных ассигнований, сформированных в рамках муниципальных программ и ВЦП  в отчётном финансовом году, Р</t>
    </r>
    <r>
      <rPr>
        <vertAlign val="subscript"/>
        <sz val="14"/>
        <rFont val="Times New Roman"/>
        <family val="1"/>
      </rPr>
      <t>2.1</t>
    </r>
  </si>
  <si>
    <r>
      <t>Доля МПА, служащих основанием для формирования проекта местного бюджета на очередной финансовый год и на плановый период, не принятых до вступления в силу решения о бюджете на очередной финансовый год и на плановый период, Р</t>
    </r>
    <r>
      <rPr>
        <vertAlign val="subscript"/>
        <sz val="14"/>
        <rFont val="Times New Roman"/>
        <family val="1"/>
      </rPr>
      <t>2.2</t>
    </r>
  </si>
  <si>
    <r>
      <t>Доля изменений в кассовый план в части расходов местного бюджета (без учета безвозмездных поступлений) (далее – кассовый план), Р</t>
    </r>
    <r>
      <rPr>
        <vertAlign val="subscript"/>
        <sz val="14"/>
        <rFont val="Times New Roman"/>
        <family val="1"/>
      </rPr>
      <t>2.4</t>
    </r>
  </si>
  <si>
    <r>
      <t>Отсутствие просроченной кредиторской задолженности, в том числе у подведомственных муниципальных учрежденийгородского округа Октябрьск Самарской области, Р</t>
    </r>
    <r>
      <rPr>
        <vertAlign val="subscript"/>
        <sz val="14"/>
        <rFont val="Times New Roman"/>
        <family val="1"/>
      </rPr>
      <t>3.2</t>
    </r>
  </si>
  <si>
    <r>
      <t>Эффективность исполнения главными администраторами муниципальных  программ и ВЦП, Р</t>
    </r>
    <r>
      <rPr>
        <vertAlign val="subscript"/>
        <sz val="14"/>
        <rFont val="Times New Roman"/>
        <family val="1"/>
      </rPr>
      <t>3.3</t>
    </r>
  </si>
  <si>
    <t>** Данный показатель рассчитывается в случае проведения в отношении главного администратора и (или) его подведомственных муниципальных х учреждений городского округа Октябрьск  Самарской области Контрольно счетной палатой городского округа Октябрьск Самарской области и (или) органом внутреннего муниципального финансового контроля Администрации городского округа Октябрьск Самарской области  контрольных мероприятий в отчетном финансовом году</t>
  </si>
  <si>
    <r>
      <t>Обеспечение размещения муниципальными учреждениями городского округа Октябрьск Самарской области информации на официальном сайте в сети Интернет (www.bus.gov.ru) в соответствии с требованиями Порядка предоставления информации государственным (муниципальным) учреждением, её размещения на официальном сайте в сети Интернет, утверждённого приказом Министерства финансов Российской Федерации от 21.07.2011 № 86н, P</t>
    </r>
    <r>
      <rPr>
        <vertAlign val="subscript"/>
        <sz val="14"/>
        <rFont val="Times New Roman"/>
        <family val="1"/>
      </rPr>
      <t>5.5</t>
    </r>
  </si>
  <si>
    <r>
      <t>Размещение на официальном сайте в сети Интернет (www.bus.gov.ru) информации о результатах независимой оценки качества оказания услуг учреждениями городского округа Октябрьск Самарской области, оказывающими услуги в сферах здравоохранения, образования, культуры и социального обслуживания, P</t>
    </r>
    <r>
      <rPr>
        <vertAlign val="subscript"/>
        <sz val="14"/>
        <rFont val="Times New Roman"/>
        <family val="1"/>
      </rPr>
      <t>5.6</t>
    </r>
  </si>
  <si>
    <r>
      <t>Направление информации главными администраторами в государственную информационную систему о государственных и муниципальных платежах посредством государственной информационной системы Самарской области «Система государственных и муниципальных платежей», Р</t>
    </r>
    <r>
      <rPr>
        <vertAlign val="subscript"/>
        <sz val="14"/>
        <rFont val="Times New Roman"/>
        <family val="1"/>
      </rPr>
      <t>5.7</t>
    </r>
    <r>
      <rPr>
        <sz val="14"/>
        <rFont val="Times New Roman"/>
        <family val="1"/>
      </rPr>
      <t xml:space="preserve">
</t>
    </r>
  </si>
  <si>
    <r>
      <t>Отсутствие расходов, взысканных с главного администратора и его подведомственных учреждений в соответствии с решениями налоговых органов, Р</t>
    </r>
    <r>
      <rPr>
        <vertAlign val="subscript"/>
        <sz val="14"/>
        <rFont val="Times New Roman"/>
        <family val="1"/>
      </rPr>
      <t>5.9</t>
    </r>
  </si>
  <si>
    <r>
      <t>Отсутствие направленных управлением уведомлений о приостановлении операций по расходованию средств на лицевых счетах, открытых в управлении, в связи с нарушением процедур исполнения судебных актов и (или) решений налогового органа о взыскании налога, сбора, пеней и штрафов, предусматривающих обращение взыскания на средства бюджета городского округа Октябрьск Самарской области, в отчётном периоде, Р</t>
    </r>
    <r>
      <rPr>
        <vertAlign val="subscript"/>
        <sz val="14"/>
        <rFont val="Times New Roman"/>
        <family val="1"/>
      </rPr>
      <t>5.8</t>
    </r>
  </si>
  <si>
    <r>
      <t>Наличие нарушений, выявленных Комитетом имущественных отношений Администрации городского округа Октябрьск Самарской области, в части эффективности использования и сохранности имущества городского округа Октябрьск  Самарской области, P</t>
    </r>
    <r>
      <rPr>
        <vertAlign val="subscript"/>
        <sz val="14"/>
        <rFont val="Times New Roman"/>
        <family val="1"/>
      </rPr>
      <t>6.1</t>
    </r>
  </si>
  <si>
    <t>Дума городского округа Октябрьск Самарской области</t>
  </si>
  <si>
    <t>МКУ "Финансовое управление городского округа Октябрьск Самарской области"</t>
  </si>
  <si>
    <t>Администрация городского округа Октябрьск Самарской области</t>
  </si>
  <si>
    <t>МКУ г.о. Октябрьск "Управление социального развития Администрации г.о. Октябрьск"</t>
  </si>
  <si>
    <t>МКУ г.о. Октябрьск "Комитет по архитектуре, стротельству и транспорту Администрации г.о. Октябрьск"</t>
  </si>
  <si>
    <t>КФМ</t>
  </si>
  <si>
    <t xml:space="preserve">КФМ </t>
  </si>
  <si>
    <t>Максимально возможная оценка с учетом весовых коэффициентов, которую может получить главный администратор</t>
  </si>
  <si>
    <t>Наименование администратора</t>
  </si>
  <si>
    <t>Максимальная оценка</t>
  </si>
  <si>
    <t>Наименование главного администратора</t>
  </si>
  <si>
    <t>Интегральная оценка качества финансового менеджмента главного администратора, КМФ  (в порядке снижения качества финансового менеджмента)</t>
  </si>
  <si>
    <t>Уровень качества финансового менеджмента главного администратора, Q (в порядке снижения качества финансового менеджмента)</t>
  </si>
  <si>
    <t>Рейтинговая оценка главных администраторов, R (в порядке снижения качества финансового менеджмента)</t>
  </si>
  <si>
    <t>№  
п/п</t>
  </si>
  <si>
    <t>Уровень качества финансового менеджмента(Q)</t>
  </si>
  <si>
    <t xml:space="preserve">Уровень качества финансового менеджмента </t>
  </si>
  <si>
    <t>МАКС</t>
  </si>
  <si>
    <t>мероприятия не проводились</t>
  </si>
  <si>
    <t>МКУ г.о. Октябрьск "Комитет по архитектуре, строительству и транспорту Администрации г.о. Октябрьск"</t>
  </si>
  <si>
    <t>Расчет максимальной оценки</t>
  </si>
  <si>
    <t>ПРИЛОЖЕНИЕ 2 к Методике оценки качества финансового менеджмента главных администраторов средств местного бюджета от 13.12.2019 года</t>
  </si>
  <si>
    <t>не было проверок</t>
  </si>
  <si>
    <r>
      <t>Качество осуществления ведомственного контроля в сфере закупок товаров, работ, услуг для обеспечения муниципальных нужд городского округа Октябрьск Самарской области, Р</t>
    </r>
    <r>
      <rPr>
        <vertAlign val="subscript"/>
        <sz val="14"/>
        <rFont val="Times New Roman"/>
        <family val="1"/>
      </rPr>
      <t>6.3 *****</t>
    </r>
    <r>
      <rPr>
        <sz val="14"/>
        <rFont val="Times New Roman"/>
        <family val="1"/>
      </rPr>
      <t xml:space="preserve">
</t>
    </r>
  </si>
  <si>
    <t>КФМ ОБЩИЙ</t>
  </si>
  <si>
    <t>показатели отсутствуют</t>
  </si>
  <si>
    <t xml:space="preserve">Среднее арифметическое значение показателя Q </t>
  </si>
  <si>
    <t>Отклонение от среднего показателя</t>
  </si>
  <si>
    <t>Среднеквадратическое отклонение значений (СКО)</t>
  </si>
  <si>
    <t>МАКС ОБЩИЙ</t>
  </si>
  <si>
    <t>нет начислений</t>
  </si>
  <si>
    <t>Высокий уровень качества управления финансами (диапазон от 93,51 до 100)</t>
  </si>
  <si>
    <t>Надлежащий уровень качества управления финансами (диапазон от 87,11  до 93,50)</t>
  </si>
  <si>
    <t>Низкий уровень качества управления финансами (диапазон от 0 до 87)</t>
  </si>
  <si>
    <t>инф-ия передана не в полном объеме</t>
  </si>
  <si>
    <t>Отчет о результатах мониторинга качества финансового менеджмента главных администраторов за 2021г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</si>
</sst>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164" fontId="51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2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top" wrapText="1"/>
    </xf>
    <xf numFmtId="0" fontId="51" fillId="3" borderId="10" xfId="0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top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/>
    </xf>
    <xf numFmtId="0" fontId="8" fillId="17" borderId="10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29" fillId="17" borderId="0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top" wrapText="1"/>
    </xf>
    <xf numFmtId="0" fontId="5" fillId="17" borderId="0" xfId="0" applyFont="1" applyFill="1" applyBorder="1" applyAlignment="1">
      <alignment/>
    </xf>
    <xf numFmtId="0" fontId="5" fillId="17" borderId="0" xfId="0" applyFont="1" applyFill="1" applyAlignment="1">
      <alignment horizontal="center"/>
    </xf>
    <xf numFmtId="0" fontId="8" fillId="17" borderId="12" xfId="0" applyFont="1" applyFill="1" applyBorder="1" applyAlignment="1">
      <alignment horizontal="center" vertical="center" wrapText="1"/>
    </xf>
    <xf numFmtId="0" fontId="51" fillId="17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0" fontId="5" fillId="17" borderId="10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5" fillId="37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 vertical="center"/>
    </xf>
    <xf numFmtId="0" fontId="51" fillId="33" borderId="0" xfId="0" applyFont="1" applyFill="1" applyAlignment="1">
      <alignment horizontal="left"/>
    </xf>
    <xf numFmtId="170" fontId="51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2" fontId="51" fillId="35" borderId="0" xfId="0" applyNumberFormat="1" applyFont="1" applyFill="1" applyAlignment="1">
      <alignment horizontal="left"/>
    </xf>
    <xf numFmtId="2" fontId="51" fillId="34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1" fillId="3" borderId="10" xfId="0" applyFont="1" applyFill="1" applyBorder="1" applyAlignment="1">
      <alignment vertical="top" wrapText="1"/>
    </xf>
    <xf numFmtId="0" fontId="51" fillId="17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2" fontId="51" fillId="35" borderId="10" xfId="0" applyNumberFormat="1" applyFont="1" applyFill="1" applyBorder="1" applyAlignment="1">
      <alignment vertical="top" wrapText="1"/>
    </xf>
    <xf numFmtId="0" fontId="55" fillId="35" borderId="10" xfId="0" applyFont="1" applyFill="1" applyBorder="1" applyAlignment="1">
      <alignment vertical="top" wrapText="1"/>
    </xf>
    <xf numFmtId="0" fontId="0" fillId="17" borderId="0" xfId="0" applyFill="1" applyAlignment="1">
      <alignment/>
    </xf>
    <xf numFmtId="0" fontId="5" fillId="17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8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1" fillId="38" borderId="0" xfId="0" applyFont="1" applyFill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49" fontId="53" fillId="0" borderId="0" xfId="0" applyNumberFormat="1" applyFont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51" fillId="35" borderId="0" xfId="0" applyFont="1" applyFill="1" applyAlignment="1">
      <alignment horizontal="left"/>
    </xf>
    <xf numFmtId="0" fontId="51" fillId="34" borderId="0" xfId="0" applyFont="1" applyFill="1" applyAlignment="1">
      <alignment vertical="center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50" zoomScaleNormal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1" sqref="K21"/>
    </sheetView>
  </sheetViews>
  <sheetFormatPr defaultColWidth="9.140625" defaultRowHeight="15"/>
  <cols>
    <col min="1" max="1" width="53.421875" style="0" customWidth="1"/>
    <col min="2" max="2" width="6.8515625" style="0" customWidth="1"/>
    <col min="3" max="3" width="28.8515625" style="0" customWidth="1"/>
    <col min="4" max="4" width="20.421875" style="0" customWidth="1"/>
    <col min="5" max="5" width="32.00390625" style="0" customWidth="1"/>
    <col min="6" max="6" width="50.421875" style="0" customWidth="1"/>
    <col min="7" max="7" width="27.00390625" style="0" customWidth="1"/>
    <col min="8" max="8" width="35.421875" style="0" customWidth="1"/>
    <col min="9" max="9" width="21.140625" style="0" customWidth="1"/>
    <col min="10" max="10" width="33.421875" style="0" customWidth="1"/>
    <col min="11" max="11" width="25.8515625" style="0" customWidth="1"/>
    <col min="12" max="12" width="22.421875" style="0" customWidth="1"/>
    <col min="13" max="13" width="19.421875" style="0" customWidth="1"/>
    <col min="14" max="14" width="21.421875" style="0" customWidth="1"/>
    <col min="15" max="15" width="23.421875" style="0" customWidth="1"/>
    <col min="16" max="16" width="26.421875" style="0" customWidth="1"/>
  </cols>
  <sheetData>
    <row r="1" spans="1:16" ht="11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O1" s="110" t="s">
        <v>66</v>
      </c>
      <c r="P1" s="110"/>
    </row>
    <row r="2" spans="1:17" ht="18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8"/>
      <c r="P2" s="1"/>
      <c r="Q2" s="1"/>
    </row>
    <row r="3" spans="1:17" ht="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</row>
    <row r="4" spans="1:16" ht="18">
      <c r="A4" s="2" t="s">
        <v>52</v>
      </c>
      <c r="B4" s="2"/>
      <c r="C4" s="7">
        <v>1.4</v>
      </c>
      <c r="D4" s="7">
        <v>0.3</v>
      </c>
      <c r="E4" s="7">
        <v>1</v>
      </c>
      <c r="F4" s="7">
        <v>0.8</v>
      </c>
      <c r="G4" s="7">
        <v>1</v>
      </c>
      <c r="H4" s="7">
        <v>0.5</v>
      </c>
      <c r="I4" s="7">
        <v>1</v>
      </c>
      <c r="J4" s="7">
        <v>0.6</v>
      </c>
      <c r="K4" s="7">
        <v>0.6</v>
      </c>
      <c r="L4" s="7">
        <v>0.5</v>
      </c>
      <c r="M4" s="7">
        <v>0.5</v>
      </c>
      <c r="N4" s="7">
        <v>1.1</v>
      </c>
      <c r="O4" s="9">
        <v>1.5</v>
      </c>
      <c r="P4" s="9">
        <v>0.5</v>
      </c>
    </row>
    <row r="5" spans="1:16" ht="252">
      <c r="A5" s="2" t="s">
        <v>2</v>
      </c>
      <c r="B5" s="2" t="s">
        <v>0</v>
      </c>
      <c r="C5" s="2" t="s">
        <v>58</v>
      </c>
      <c r="D5" s="2" t="s">
        <v>38</v>
      </c>
      <c r="E5" s="2" t="s">
        <v>65</v>
      </c>
      <c r="F5" s="2" t="s">
        <v>64</v>
      </c>
      <c r="G5" s="2" t="s">
        <v>45</v>
      </c>
      <c r="H5" s="2" t="s">
        <v>49</v>
      </c>
      <c r="I5" s="2" t="s">
        <v>39</v>
      </c>
      <c r="J5" s="2" t="s">
        <v>40</v>
      </c>
      <c r="K5" s="2" t="s">
        <v>63</v>
      </c>
      <c r="L5" s="2" t="s">
        <v>46</v>
      </c>
      <c r="M5" s="2" t="s">
        <v>62</v>
      </c>
      <c r="N5" s="2" t="s">
        <v>68</v>
      </c>
      <c r="O5" s="2" t="s">
        <v>41</v>
      </c>
      <c r="P5" s="2" t="s">
        <v>44</v>
      </c>
    </row>
    <row r="6" spans="1:16" ht="21">
      <c r="A6" s="5" t="s">
        <v>1</v>
      </c>
      <c r="B6" s="5">
        <v>701</v>
      </c>
      <c r="C6" s="6">
        <v>1</v>
      </c>
      <c r="D6" s="6">
        <v>1</v>
      </c>
      <c r="E6" s="6">
        <v>1</v>
      </c>
      <c r="F6" s="6">
        <v>1</v>
      </c>
      <c r="G6" s="6">
        <v>0</v>
      </c>
      <c r="H6" s="6">
        <v>0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4">
        <v>1</v>
      </c>
      <c r="P6" s="4">
        <v>1</v>
      </c>
    </row>
    <row r="7" spans="1:16" ht="36">
      <c r="A7" s="5" t="s">
        <v>32</v>
      </c>
      <c r="B7" s="5">
        <v>703</v>
      </c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0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4">
        <v>1</v>
      </c>
      <c r="P7" s="4">
        <v>1</v>
      </c>
    </row>
    <row r="8" spans="1:16" ht="36">
      <c r="A8" s="5" t="s">
        <v>31</v>
      </c>
      <c r="B8" s="5">
        <v>704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4">
        <v>1</v>
      </c>
      <c r="P8" s="4">
        <v>1</v>
      </c>
    </row>
    <row r="9" spans="1:16" ht="21">
      <c r="A9" s="5" t="s">
        <v>34</v>
      </c>
      <c r="B9" s="5">
        <v>705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4">
        <v>1</v>
      </c>
      <c r="P9" s="4">
        <v>1</v>
      </c>
    </row>
    <row r="10" spans="1:16" ht="36">
      <c r="A10" s="5" t="s">
        <v>30</v>
      </c>
      <c r="B10" s="5">
        <v>706</v>
      </c>
      <c r="C10" s="6">
        <v>1</v>
      </c>
      <c r="D10" s="6">
        <v>1</v>
      </c>
      <c r="E10" s="6">
        <v>1</v>
      </c>
      <c r="F10" s="6">
        <v>1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4">
        <v>1</v>
      </c>
      <c r="P10" s="4">
        <v>1</v>
      </c>
    </row>
    <row r="11" spans="1:16" ht="36">
      <c r="A11" s="5" t="s">
        <v>29</v>
      </c>
      <c r="B11" s="5">
        <v>707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4">
        <v>1</v>
      </c>
      <c r="P11" s="4">
        <v>1</v>
      </c>
    </row>
    <row r="12" spans="1:16" ht="21">
      <c r="A12" s="5" t="s">
        <v>28</v>
      </c>
      <c r="B12" s="5">
        <v>708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4">
        <v>1</v>
      </c>
      <c r="P12" s="4">
        <v>1</v>
      </c>
    </row>
    <row r="13" spans="1:16" ht="36">
      <c r="A13" s="5" t="s">
        <v>27</v>
      </c>
      <c r="B13" s="5">
        <v>709</v>
      </c>
      <c r="C13" s="6">
        <v>1</v>
      </c>
      <c r="D13" s="6">
        <v>1</v>
      </c>
      <c r="E13" s="6">
        <v>1</v>
      </c>
      <c r="F13" s="6">
        <v>1</v>
      </c>
      <c r="G13" s="6">
        <v>0</v>
      </c>
      <c r="H13" s="6">
        <v>0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4">
        <v>1</v>
      </c>
      <c r="P13" s="4">
        <v>1</v>
      </c>
    </row>
    <row r="14" spans="1:16" ht="21">
      <c r="A14" s="5" t="s">
        <v>26</v>
      </c>
      <c r="B14" s="5">
        <v>710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4">
        <v>1</v>
      </c>
      <c r="P14" s="4">
        <v>1</v>
      </c>
    </row>
    <row r="15" spans="1:16" ht="21">
      <c r="A15" s="5" t="s">
        <v>25</v>
      </c>
      <c r="B15" s="5">
        <v>711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4">
        <v>1</v>
      </c>
      <c r="P15" s="4">
        <v>1</v>
      </c>
    </row>
    <row r="16" spans="1:16" ht="21">
      <c r="A16" s="5" t="s">
        <v>24</v>
      </c>
      <c r="B16" s="5">
        <v>712</v>
      </c>
      <c r="C16" s="6">
        <v>1</v>
      </c>
      <c r="D16" s="6">
        <v>1</v>
      </c>
      <c r="E16" s="6">
        <v>1</v>
      </c>
      <c r="F16" s="6">
        <v>1</v>
      </c>
      <c r="G16" s="6">
        <v>0</v>
      </c>
      <c r="H16" s="6">
        <v>0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4">
        <v>1</v>
      </c>
      <c r="P16" s="4">
        <v>1</v>
      </c>
    </row>
    <row r="17" spans="1:16" ht="21">
      <c r="A17" s="5" t="s">
        <v>23</v>
      </c>
      <c r="B17" s="5">
        <v>713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4">
        <v>1</v>
      </c>
      <c r="P17" s="4">
        <v>1</v>
      </c>
    </row>
    <row r="18" spans="1:16" ht="36">
      <c r="A18" s="5" t="s">
        <v>22</v>
      </c>
      <c r="B18" s="5">
        <v>714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4">
        <v>1</v>
      </c>
      <c r="P18" s="4">
        <v>1</v>
      </c>
    </row>
    <row r="19" spans="1:16" ht="21">
      <c r="A19" s="5" t="s">
        <v>21</v>
      </c>
      <c r="B19" s="5">
        <v>715</v>
      </c>
      <c r="C19" s="6">
        <v>1</v>
      </c>
      <c r="D19" s="6">
        <v>1</v>
      </c>
      <c r="E19" s="6">
        <v>1</v>
      </c>
      <c r="F19" s="6">
        <v>1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4">
        <v>1</v>
      </c>
      <c r="P19" s="4">
        <v>1</v>
      </c>
    </row>
    <row r="20" spans="1:16" ht="36">
      <c r="A20" s="5" t="s">
        <v>20</v>
      </c>
      <c r="B20" s="5">
        <v>716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4">
        <v>1</v>
      </c>
      <c r="P20" s="4">
        <v>1</v>
      </c>
    </row>
    <row r="21" spans="1:16" ht="36">
      <c r="A21" s="5" t="s">
        <v>19</v>
      </c>
      <c r="B21" s="5">
        <v>717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4">
        <v>1</v>
      </c>
      <c r="P21" s="4">
        <v>1</v>
      </c>
    </row>
    <row r="22" spans="1:16" ht="36">
      <c r="A22" s="5" t="s">
        <v>18</v>
      </c>
      <c r="B22" s="5">
        <v>718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4">
        <v>1</v>
      </c>
      <c r="P22" s="4">
        <v>1</v>
      </c>
    </row>
    <row r="23" spans="1:16" ht="21">
      <c r="A23" s="5" t="s">
        <v>17</v>
      </c>
      <c r="B23" s="5">
        <v>719</v>
      </c>
      <c r="C23" s="6">
        <v>1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4">
        <v>1</v>
      </c>
      <c r="P23" s="4">
        <v>1</v>
      </c>
    </row>
    <row r="24" spans="1:16" ht="21">
      <c r="A24" s="5" t="s">
        <v>16</v>
      </c>
      <c r="B24" s="5">
        <v>720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4">
        <v>1</v>
      </c>
      <c r="P24" s="4">
        <v>1</v>
      </c>
    </row>
    <row r="25" spans="1:16" ht="21">
      <c r="A25" s="5" t="s">
        <v>15</v>
      </c>
      <c r="B25" s="5">
        <v>721</v>
      </c>
      <c r="C25" s="6">
        <v>1</v>
      </c>
      <c r="D25" s="6">
        <v>1</v>
      </c>
      <c r="E25" s="6">
        <v>1</v>
      </c>
      <c r="F25" s="6">
        <v>1</v>
      </c>
      <c r="G25" s="6">
        <v>0</v>
      </c>
      <c r="H25" s="6">
        <v>0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4">
        <v>1</v>
      </c>
      <c r="P25" s="4">
        <v>1</v>
      </c>
    </row>
    <row r="26" spans="1:16" ht="21">
      <c r="A26" s="5" t="s">
        <v>14</v>
      </c>
      <c r="B26" s="5">
        <v>722</v>
      </c>
      <c r="C26" s="6">
        <v>1</v>
      </c>
      <c r="D26" s="6">
        <v>1</v>
      </c>
      <c r="E26" s="6">
        <v>1</v>
      </c>
      <c r="F26" s="6">
        <v>1</v>
      </c>
      <c r="G26" s="6">
        <v>0</v>
      </c>
      <c r="H26" s="6">
        <v>0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4">
        <v>1</v>
      </c>
      <c r="P26" s="4">
        <v>1</v>
      </c>
    </row>
    <row r="27" spans="1:16" ht="36">
      <c r="A27" s="5" t="s">
        <v>13</v>
      </c>
      <c r="B27" s="5">
        <v>724</v>
      </c>
      <c r="C27" s="6">
        <v>1</v>
      </c>
      <c r="D27" s="6">
        <v>1</v>
      </c>
      <c r="E27" s="6">
        <v>1</v>
      </c>
      <c r="F27" s="6">
        <v>1</v>
      </c>
      <c r="G27" s="6">
        <v>0</v>
      </c>
      <c r="H27" s="6">
        <v>0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4">
        <v>1</v>
      </c>
      <c r="P27" s="4">
        <v>1</v>
      </c>
    </row>
    <row r="28" spans="1:16" ht="54">
      <c r="A28" s="5" t="s">
        <v>35</v>
      </c>
      <c r="B28" s="5">
        <v>725</v>
      </c>
      <c r="C28" s="6">
        <v>1</v>
      </c>
      <c r="D28" s="6">
        <v>1</v>
      </c>
      <c r="E28" s="6">
        <v>1</v>
      </c>
      <c r="F28" s="6">
        <v>1</v>
      </c>
      <c r="G28" s="6">
        <v>0</v>
      </c>
      <c r="H28" s="6">
        <v>0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4">
        <v>1</v>
      </c>
      <c r="P28" s="4">
        <v>1</v>
      </c>
    </row>
    <row r="29" spans="1:16" ht="36">
      <c r="A29" s="5" t="s">
        <v>12</v>
      </c>
      <c r="B29" s="5">
        <v>727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4">
        <v>1</v>
      </c>
      <c r="P29" s="4">
        <v>1</v>
      </c>
    </row>
    <row r="30" spans="1:16" ht="36">
      <c r="A30" s="5" t="s">
        <v>11</v>
      </c>
      <c r="B30" s="5">
        <v>728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4">
        <v>1</v>
      </c>
      <c r="P30" s="4">
        <v>1</v>
      </c>
    </row>
    <row r="31" spans="1:16" ht="36">
      <c r="A31" s="5" t="s">
        <v>10</v>
      </c>
      <c r="B31" s="5">
        <v>729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4">
        <v>1</v>
      </c>
      <c r="P31" s="4">
        <v>1</v>
      </c>
    </row>
    <row r="32" spans="1:16" ht="21">
      <c r="A32" s="5" t="s">
        <v>9</v>
      </c>
      <c r="B32" s="5">
        <v>730</v>
      </c>
      <c r="C32" s="6">
        <v>1</v>
      </c>
      <c r="D32" s="6">
        <v>1</v>
      </c>
      <c r="E32" s="6">
        <v>1</v>
      </c>
      <c r="F32" s="6">
        <v>1</v>
      </c>
      <c r="G32" s="6">
        <v>0</v>
      </c>
      <c r="H32" s="6">
        <v>0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4">
        <v>1</v>
      </c>
      <c r="P32" s="4">
        <v>1</v>
      </c>
    </row>
    <row r="33" spans="1:16" ht="21">
      <c r="A33" s="5" t="s">
        <v>4</v>
      </c>
      <c r="B33" s="5">
        <v>731</v>
      </c>
      <c r="C33" s="6">
        <v>1</v>
      </c>
      <c r="D33" s="6">
        <v>1</v>
      </c>
      <c r="E33" s="6">
        <v>1</v>
      </c>
      <c r="F33" s="6">
        <v>1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4">
        <v>1</v>
      </c>
      <c r="P33" s="4">
        <v>1</v>
      </c>
    </row>
    <row r="34" spans="1:16" ht="21">
      <c r="A34" s="5" t="s">
        <v>8</v>
      </c>
      <c r="B34" s="5">
        <v>732</v>
      </c>
      <c r="C34" s="6">
        <v>1</v>
      </c>
      <c r="D34" s="6">
        <v>1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4">
        <v>1</v>
      </c>
      <c r="P34" s="4">
        <v>1</v>
      </c>
    </row>
    <row r="35" spans="1:16" ht="39.75" customHeight="1">
      <c r="A35" s="5" t="s">
        <v>7</v>
      </c>
      <c r="B35" s="5">
        <v>733</v>
      </c>
      <c r="C35" s="6">
        <v>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4">
        <v>1</v>
      </c>
      <c r="P35" s="4">
        <v>1</v>
      </c>
    </row>
    <row r="36" spans="1:16" ht="36">
      <c r="A36" s="5" t="s">
        <v>33</v>
      </c>
      <c r="B36" s="5">
        <v>734</v>
      </c>
      <c r="C36" s="6">
        <v>1</v>
      </c>
      <c r="D36" s="6">
        <v>1</v>
      </c>
      <c r="E36" s="6">
        <v>1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4">
        <v>1</v>
      </c>
      <c r="P36" s="4">
        <v>1</v>
      </c>
    </row>
    <row r="37" spans="1:16" ht="21">
      <c r="A37" s="5" t="s">
        <v>6</v>
      </c>
      <c r="B37" s="5">
        <v>777</v>
      </c>
      <c r="C37" s="6">
        <v>1</v>
      </c>
      <c r="D37" s="6">
        <v>1</v>
      </c>
      <c r="E37" s="6">
        <v>1</v>
      </c>
      <c r="F37" s="6">
        <v>1</v>
      </c>
      <c r="G37" s="6">
        <v>0</v>
      </c>
      <c r="H37" s="6">
        <v>0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4">
        <v>1</v>
      </c>
      <c r="P37" s="4">
        <v>1</v>
      </c>
    </row>
    <row r="38" spans="1:16" ht="36">
      <c r="A38" s="5" t="s">
        <v>5</v>
      </c>
      <c r="B38" s="5">
        <v>806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4">
        <v>1</v>
      </c>
      <c r="P38" s="4">
        <v>1</v>
      </c>
    </row>
  </sheetData>
  <sheetProtection/>
  <mergeCells count="2">
    <mergeCell ref="O1:P1"/>
    <mergeCell ref="A2:N2"/>
  </mergeCells>
  <printOptions/>
  <pageMargins left="0.1968503937007874" right="0.1968503937007874" top="0.31496062992125984" bottom="0.15748031496062992" header="0.15748031496062992" footer="0.1968503937007874"/>
  <pageSetup fitToHeight="0" fitToWidth="1" horizontalDpi="600" verticalDpi="600" orientation="landscape" paperSize="8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"/>
  <sheetViews>
    <sheetView view="pageBreakPreview" zoomScale="60" zoomScalePageLayoutView="0" workbookViewId="0" topLeftCell="A1">
      <selection activeCell="M14" sqref="M14"/>
    </sheetView>
  </sheetViews>
  <sheetFormatPr defaultColWidth="9.140625" defaultRowHeight="15"/>
  <cols>
    <col min="5" max="5" width="10.28125" style="0" bestFit="1" customWidth="1"/>
    <col min="9" max="9" width="22.28125" style="0" customWidth="1"/>
    <col min="12" max="12" width="10.140625" style="0" customWidth="1"/>
  </cols>
  <sheetData>
    <row r="2" spans="1:9" ht="18">
      <c r="A2" s="152" t="s">
        <v>124</v>
      </c>
      <c r="B2" s="152"/>
      <c r="C2" s="152"/>
      <c r="D2" s="152"/>
      <c r="E2" s="152"/>
      <c r="F2" s="152"/>
      <c r="G2" s="152"/>
      <c r="H2" s="152"/>
      <c r="I2" s="85">
        <f>SUM(E6:H10)/5</f>
        <v>90.31115443794413</v>
      </c>
    </row>
    <row r="3" spans="1:9" ht="48" customHeight="1">
      <c r="A3" s="153" t="s">
        <v>126</v>
      </c>
      <c r="B3" s="153"/>
      <c r="C3" s="153"/>
      <c r="D3" s="153"/>
      <c r="E3" s="86">
        <f>SQRT((I6^2+I7^2+I8^2+I9^2+I10^2)/5)</f>
        <v>9.12789209698753</v>
      </c>
      <c r="F3" s="82"/>
      <c r="G3" s="82"/>
      <c r="H3" s="82"/>
      <c r="I3" s="83"/>
    </row>
    <row r="4" spans="1:9" ht="48" customHeight="1">
      <c r="A4" s="154" t="s">
        <v>114</v>
      </c>
      <c r="B4" s="154"/>
      <c r="C4" s="154"/>
      <c r="D4" s="154"/>
      <c r="E4" s="154"/>
      <c r="F4" s="154"/>
      <c r="G4" s="154"/>
      <c r="H4" s="154"/>
      <c r="I4" s="84"/>
    </row>
    <row r="5" spans="1:13" ht="51.75" customHeight="1">
      <c r="A5" s="155" t="s">
        <v>106</v>
      </c>
      <c r="B5" s="155"/>
      <c r="C5" s="155"/>
      <c r="D5" s="155"/>
      <c r="E5" s="155" t="s">
        <v>113</v>
      </c>
      <c r="F5" s="155"/>
      <c r="G5" s="155"/>
      <c r="H5" s="155"/>
      <c r="I5" s="33" t="s">
        <v>125</v>
      </c>
      <c r="L5" s="87">
        <f>90.31+(2*4.8)/3</f>
        <v>93.51</v>
      </c>
      <c r="M5">
        <v>100</v>
      </c>
    </row>
    <row r="6" spans="1:12" ht="35.25" customHeight="1">
      <c r="A6" s="148" t="s">
        <v>98</v>
      </c>
      <c r="B6" s="149"/>
      <c r="C6" s="149"/>
      <c r="D6" s="150"/>
      <c r="E6" s="151">
        <f>(('6.1-6.5'!I5)/('макс оценка'!E5))*100</f>
        <v>88.11643835616438</v>
      </c>
      <c r="F6" s="151"/>
      <c r="G6" s="151"/>
      <c r="H6" s="151"/>
      <c r="I6" s="81">
        <f>SUM(E6-I2)</f>
        <v>-2.1947160817797453</v>
      </c>
      <c r="L6" s="34"/>
    </row>
    <row r="7" spans="1:13" ht="48" customHeight="1">
      <c r="A7" s="148" t="s">
        <v>99</v>
      </c>
      <c r="B7" s="149"/>
      <c r="C7" s="149"/>
      <c r="D7" s="150"/>
      <c r="E7" s="151">
        <f>(('6.1-6.5'!I6)/('макс оценка'!E6))*100</f>
        <v>99.37086092715232</v>
      </c>
      <c r="F7" s="151"/>
      <c r="G7" s="151"/>
      <c r="H7" s="151"/>
      <c r="I7" s="81">
        <f>SUM(E7-I2)</f>
        <v>9.059706489208196</v>
      </c>
      <c r="L7" s="87">
        <f>90.31-(2*4.8)/3</f>
        <v>87.11</v>
      </c>
      <c r="M7">
        <v>93</v>
      </c>
    </row>
    <row r="8" spans="1:13" ht="40.5" customHeight="1">
      <c r="A8" s="148" t="s">
        <v>100</v>
      </c>
      <c r="B8" s="149"/>
      <c r="C8" s="149"/>
      <c r="D8" s="150"/>
      <c r="E8" s="151">
        <f>(('6.1-6.5'!I7)/('макс оценка'!E7))*100</f>
        <v>91.04</v>
      </c>
      <c r="F8" s="151"/>
      <c r="G8" s="151"/>
      <c r="H8" s="151"/>
      <c r="I8" s="81">
        <f>SUM(E8-I2)</f>
        <v>0.7288455620558807</v>
      </c>
      <c r="L8">
        <v>0</v>
      </c>
      <c r="M8">
        <v>87</v>
      </c>
    </row>
    <row r="9" spans="1:9" ht="54" customHeight="1">
      <c r="A9" s="148" t="s">
        <v>101</v>
      </c>
      <c r="B9" s="149"/>
      <c r="C9" s="149"/>
      <c r="D9" s="150"/>
      <c r="E9" s="151">
        <f>(('6.1-6.5'!I8)/('макс оценка'!E8))*100</f>
        <v>98.76847290640394</v>
      </c>
      <c r="F9" s="151"/>
      <c r="G9" s="151"/>
      <c r="H9" s="151"/>
      <c r="I9" s="81">
        <f>SUM(E9-I2)</f>
        <v>8.457318468459817</v>
      </c>
    </row>
    <row r="10" spans="1:9" ht="69" customHeight="1">
      <c r="A10" s="148" t="s">
        <v>102</v>
      </c>
      <c r="B10" s="149"/>
      <c r="C10" s="149"/>
      <c r="D10" s="150"/>
      <c r="E10" s="151">
        <f>(('6.1-6.5'!I9)/('макс оценка'!E9))*100</f>
        <v>74.26</v>
      </c>
      <c r="F10" s="151"/>
      <c r="G10" s="151"/>
      <c r="H10" s="151"/>
      <c r="I10" s="81">
        <f>SUM(E10-I2)</f>
        <v>-16.05115443794412</v>
      </c>
    </row>
  </sheetData>
  <sheetProtection/>
  <mergeCells count="15">
    <mergeCell ref="A2:H2"/>
    <mergeCell ref="A3:D3"/>
    <mergeCell ref="A4:H4"/>
    <mergeCell ref="A5:D5"/>
    <mergeCell ref="E5:H5"/>
    <mergeCell ref="A6:D6"/>
    <mergeCell ref="E6:H6"/>
    <mergeCell ref="A10:D10"/>
    <mergeCell ref="E10:H10"/>
    <mergeCell ref="A7:D7"/>
    <mergeCell ref="E7:H7"/>
    <mergeCell ref="A8:D8"/>
    <mergeCell ref="E8:H8"/>
    <mergeCell ref="A9:D9"/>
    <mergeCell ref="E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3"/>
  <sheetViews>
    <sheetView tabSelected="1" zoomScalePageLayoutView="0" workbookViewId="0" topLeftCell="A1">
      <selection activeCell="A2" sqref="A2:E3"/>
    </sheetView>
  </sheetViews>
  <sheetFormatPr defaultColWidth="9.140625" defaultRowHeight="15"/>
  <cols>
    <col min="2" max="2" width="38.7109375" style="0" customWidth="1"/>
    <col min="3" max="3" width="33.421875" style="0" customWidth="1"/>
    <col min="4" max="4" width="30.8515625" style="0" customWidth="1"/>
    <col min="5" max="5" width="31.421875" style="0" customWidth="1"/>
  </cols>
  <sheetData>
    <row r="2" spans="1:5" ht="17.25" customHeight="1">
      <c r="A2" s="157" t="s">
        <v>133</v>
      </c>
      <c r="B2" s="157"/>
      <c r="C2" s="157"/>
      <c r="D2" s="157"/>
      <c r="E2" s="157"/>
    </row>
    <row r="3" spans="1:5" ht="17.25" customHeight="1">
      <c r="A3" s="157"/>
      <c r="B3" s="157"/>
      <c r="C3" s="157"/>
      <c r="D3" s="157"/>
      <c r="E3" s="157"/>
    </row>
    <row r="5" spans="1:5" ht="126">
      <c r="A5" s="88" t="s">
        <v>112</v>
      </c>
      <c r="B5" s="88" t="s">
        <v>108</v>
      </c>
      <c r="C5" s="88" t="s">
        <v>109</v>
      </c>
      <c r="D5" s="88" t="s">
        <v>110</v>
      </c>
      <c r="E5" s="88" t="s">
        <v>111</v>
      </c>
    </row>
    <row r="6" spans="1:5" ht="17.25">
      <c r="A6" s="156" t="s">
        <v>129</v>
      </c>
      <c r="B6" s="156"/>
      <c r="C6" s="156"/>
      <c r="D6" s="156"/>
      <c r="E6" s="156"/>
    </row>
    <row r="7" spans="1:5" ht="54">
      <c r="A7" s="103">
        <v>1</v>
      </c>
      <c r="B7" s="26" t="s">
        <v>99</v>
      </c>
      <c r="C7" s="103">
        <v>15.01</v>
      </c>
      <c r="D7" s="103">
        <v>99.37</v>
      </c>
      <c r="E7" s="103">
        <v>1</v>
      </c>
    </row>
    <row r="8" spans="1:5" ht="54">
      <c r="A8" s="108">
        <v>2</v>
      </c>
      <c r="B8" s="26" t="s">
        <v>101</v>
      </c>
      <c r="C8" s="108">
        <v>20.05</v>
      </c>
      <c r="D8" s="108">
        <v>98.77</v>
      </c>
      <c r="E8" s="108">
        <v>2</v>
      </c>
    </row>
    <row r="9" spans="1:5" ht="17.25">
      <c r="A9" s="156" t="s">
        <v>130</v>
      </c>
      <c r="B9" s="156"/>
      <c r="C9" s="156"/>
      <c r="D9" s="156"/>
      <c r="E9" s="156"/>
    </row>
    <row r="10" spans="1:5" ht="54">
      <c r="A10" s="109">
        <v>3</v>
      </c>
      <c r="B10" s="26" t="s">
        <v>100</v>
      </c>
      <c r="C10" s="109">
        <v>18.21</v>
      </c>
      <c r="D10" s="109">
        <v>91.04</v>
      </c>
      <c r="E10" s="109">
        <v>3</v>
      </c>
    </row>
    <row r="11" spans="1:5" ht="36">
      <c r="A11" s="102">
        <v>4</v>
      </c>
      <c r="B11" s="26" t="s">
        <v>98</v>
      </c>
      <c r="C11" s="108">
        <v>12.87</v>
      </c>
      <c r="D11" s="108">
        <v>88.12</v>
      </c>
      <c r="E11" s="102">
        <v>4</v>
      </c>
    </row>
    <row r="12" spans="1:5" ht="17.25">
      <c r="A12" s="156" t="s">
        <v>131</v>
      </c>
      <c r="B12" s="156"/>
      <c r="C12" s="156"/>
      <c r="D12" s="156"/>
      <c r="E12" s="156"/>
    </row>
    <row r="13" spans="1:5" ht="72">
      <c r="A13" s="88">
        <v>5</v>
      </c>
      <c r="B13" s="88" t="s">
        <v>102</v>
      </c>
      <c r="C13" s="101">
        <v>14.85</v>
      </c>
      <c r="D13" s="101">
        <v>74.26</v>
      </c>
      <c r="E13" s="101">
        <v>5</v>
      </c>
    </row>
  </sheetData>
  <sheetProtection/>
  <mergeCells count="4">
    <mergeCell ref="A6:E6"/>
    <mergeCell ref="A9:E9"/>
    <mergeCell ref="A12:E12"/>
    <mergeCell ref="A2:E3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="50" zoomScaleNormal="50" zoomScalePageLayoutView="0" workbookViewId="0" topLeftCell="A1">
      <pane xSplit="2" ySplit="4" topLeftCell="D5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K21" sqref="K21"/>
    </sheetView>
  </sheetViews>
  <sheetFormatPr defaultColWidth="9.140625" defaultRowHeight="15"/>
  <cols>
    <col min="1" max="1" width="51.421875" style="0" customWidth="1"/>
    <col min="2" max="2" width="6.421875" style="0" customWidth="1"/>
    <col min="3" max="3" width="33.421875" style="0" customWidth="1"/>
    <col min="4" max="4" width="41.140625" style="0" customWidth="1"/>
    <col min="5" max="5" width="37.140625" style="0" customWidth="1"/>
    <col min="6" max="6" width="24.421875" style="0" customWidth="1"/>
    <col min="7" max="7" width="22.8515625" style="0" customWidth="1"/>
    <col min="8" max="8" width="18.8515625" style="0" customWidth="1"/>
    <col min="9" max="9" width="22.421875" style="0" customWidth="1"/>
    <col min="10" max="10" width="44.421875" style="0" customWidth="1"/>
    <col min="11" max="11" width="55.140625" style="0" customWidth="1"/>
    <col min="12" max="12" width="42.00390625" style="0" customWidth="1"/>
    <col min="13" max="13" width="34.421875" style="0" customWidth="1"/>
    <col min="14" max="14" width="42.00390625" style="0" customWidth="1"/>
    <col min="15" max="15" width="14.8515625" style="0" hidden="1" customWidth="1"/>
    <col min="16" max="16" width="20.421875" style="0" customWidth="1"/>
  </cols>
  <sheetData>
    <row r="1" spans="14:16" ht="18">
      <c r="N1" s="112" t="s">
        <v>57</v>
      </c>
      <c r="O1" s="112"/>
      <c r="P1" s="112"/>
    </row>
    <row r="2" spans="14:16" ht="18">
      <c r="N2" s="112" t="s">
        <v>67</v>
      </c>
      <c r="O2" s="112"/>
      <c r="P2" s="112"/>
    </row>
    <row r="3" spans="1:16" s="14" customFormat="1" ht="42.75" customHeight="1">
      <c r="A3" s="12"/>
      <c r="B3" s="12"/>
      <c r="C3" s="13"/>
      <c r="D3" s="12"/>
      <c r="E3" s="13"/>
      <c r="N3" s="113" t="s">
        <v>56</v>
      </c>
      <c r="O3" s="113"/>
      <c r="P3" s="113"/>
    </row>
    <row r="4" spans="1:5" ht="18">
      <c r="A4" s="3"/>
      <c r="B4" s="3"/>
      <c r="C4" s="1"/>
      <c r="D4" s="11"/>
      <c r="E4" s="1"/>
    </row>
    <row r="5" spans="1:16" ht="18">
      <c r="A5" s="2" t="s">
        <v>52</v>
      </c>
      <c r="B5" s="2"/>
      <c r="C5" s="9">
        <v>0.5</v>
      </c>
      <c r="D5" s="9">
        <v>0.5</v>
      </c>
      <c r="E5" s="9">
        <v>0.7</v>
      </c>
      <c r="F5" s="9">
        <v>0.5</v>
      </c>
      <c r="G5" s="9">
        <v>0.6</v>
      </c>
      <c r="H5" s="9">
        <v>0.9</v>
      </c>
      <c r="I5" s="9">
        <v>1.5</v>
      </c>
      <c r="J5" s="9">
        <v>1</v>
      </c>
      <c r="K5" s="9">
        <v>0.8</v>
      </c>
      <c r="L5" s="9">
        <v>0.8</v>
      </c>
      <c r="M5" s="9">
        <v>0.8</v>
      </c>
      <c r="N5" s="9">
        <v>0.8</v>
      </c>
      <c r="O5" s="7" t="e">
        <f>D5+N5+M5+L5+K5+J5+I5+H5+G5+F5+E5+C5+'для печати'!#REF!+'для печати'!#REF!+'для печати'!N4+'для печати'!M4+'для печати'!L4+'для печати'!K4+'для печати'!J4+'для печати'!I4+'для печати'!H4+'для печати'!G4+'для печати'!F4+'для печати'!E4+'для печати'!D4+'для печати'!C4</f>
        <v>#REF!</v>
      </c>
      <c r="P5" s="5"/>
    </row>
    <row r="6" spans="1:16" ht="328.5" customHeight="1">
      <c r="A6" s="2" t="s">
        <v>2</v>
      </c>
      <c r="B6" s="2" t="s">
        <v>0</v>
      </c>
      <c r="C6" s="2" t="s">
        <v>50</v>
      </c>
      <c r="D6" s="2" t="s">
        <v>48</v>
      </c>
      <c r="E6" s="2" t="s">
        <v>42</v>
      </c>
      <c r="F6" s="2" t="s">
        <v>47</v>
      </c>
      <c r="G6" s="2" t="s">
        <v>43</v>
      </c>
      <c r="H6" s="2" t="s">
        <v>36</v>
      </c>
      <c r="I6" s="2" t="s">
        <v>53</v>
      </c>
      <c r="J6" s="2" t="s">
        <v>59</v>
      </c>
      <c r="K6" s="2" t="s">
        <v>60</v>
      </c>
      <c r="L6" s="2" t="s">
        <v>61</v>
      </c>
      <c r="M6" s="2" t="s">
        <v>54</v>
      </c>
      <c r="N6" s="2" t="s">
        <v>55</v>
      </c>
      <c r="O6" s="2" t="s">
        <v>3</v>
      </c>
      <c r="P6" s="2" t="s">
        <v>51</v>
      </c>
    </row>
    <row r="7" spans="1:16" ht="21">
      <c r="A7" s="5" t="s">
        <v>1</v>
      </c>
      <c r="B7" s="5">
        <v>701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6">
        <v>16</v>
      </c>
      <c r="P7" s="6">
        <v>13.6</v>
      </c>
    </row>
    <row r="8" spans="1:16" ht="54">
      <c r="A8" s="5" t="s">
        <v>32</v>
      </c>
      <c r="B8" s="5">
        <v>703</v>
      </c>
      <c r="C8" s="4">
        <v>0</v>
      </c>
      <c r="D8" s="4">
        <v>0</v>
      </c>
      <c r="E8" s="4">
        <v>1</v>
      </c>
      <c r="F8" s="4">
        <v>0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6">
        <v>17</v>
      </c>
      <c r="P8" s="6">
        <v>14.299999999999999</v>
      </c>
    </row>
    <row r="9" spans="1:16" ht="36">
      <c r="A9" s="5" t="s">
        <v>31</v>
      </c>
      <c r="B9" s="5">
        <v>704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6">
        <v>25</v>
      </c>
      <c r="P9" s="6">
        <v>19.900000000000002</v>
      </c>
    </row>
    <row r="10" spans="1:16" ht="36">
      <c r="A10" s="5" t="s">
        <v>34</v>
      </c>
      <c r="B10" s="5">
        <v>705</v>
      </c>
      <c r="C10" s="4">
        <v>1</v>
      </c>
      <c r="D10" s="4">
        <v>1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0</v>
      </c>
      <c r="N10" s="4">
        <v>1</v>
      </c>
      <c r="O10" s="6">
        <v>24</v>
      </c>
      <c r="P10" s="6">
        <v>19.400000000000002</v>
      </c>
    </row>
    <row r="11" spans="1:16" ht="36">
      <c r="A11" s="5" t="s">
        <v>30</v>
      </c>
      <c r="B11" s="5">
        <v>706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1</v>
      </c>
      <c r="O11" s="6">
        <v>21</v>
      </c>
      <c r="P11" s="6">
        <v>16.599999999999998</v>
      </c>
    </row>
    <row r="12" spans="1:16" ht="36">
      <c r="A12" s="5" t="s">
        <v>29</v>
      </c>
      <c r="B12" s="5">
        <v>707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6">
        <v>24</v>
      </c>
      <c r="P12" s="6">
        <v>19.2</v>
      </c>
    </row>
    <row r="13" spans="1:16" ht="21">
      <c r="A13" s="5" t="s">
        <v>28</v>
      </c>
      <c r="B13" s="5">
        <v>708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6">
        <v>23</v>
      </c>
      <c r="P13" s="6">
        <v>19.2</v>
      </c>
    </row>
    <row r="14" spans="1:16" ht="36">
      <c r="A14" s="5" t="s">
        <v>27</v>
      </c>
      <c r="B14" s="5">
        <v>709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6">
        <v>20</v>
      </c>
      <c r="P14" s="6">
        <v>15.799999999999999</v>
      </c>
    </row>
    <row r="15" spans="1:16" ht="21">
      <c r="A15" s="5" t="s">
        <v>26</v>
      </c>
      <c r="B15" s="5">
        <v>710</v>
      </c>
      <c r="C15" s="4">
        <v>1</v>
      </c>
      <c r="D15" s="4">
        <v>1</v>
      </c>
      <c r="E15" s="4">
        <v>1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6">
        <v>25</v>
      </c>
      <c r="P15" s="6">
        <v>20.200000000000003</v>
      </c>
    </row>
    <row r="16" spans="1:16" ht="21">
      <c r="A16" s="5" t="s">
        <v>25</v>
      </c>
      <c r="B16" s="5">
        <v>711</v>
      </c>
      <c r="C16" s="4">
        <v>1</v>
      </c>
      <c r="D16" s="4">
        <v>1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6">
        <v>24</v>
      </c>
      <c r="P16" s="6">
        <v>19.5</v>
      </c>
    </row>
    <row r="17" spans="1:16" ht="21">
      <c r="A17" s="5" t="s">
        <v>24</v>
      </c>
      <c r="B17" s="5">
        <v>712</v>
      </c>
      <c r="C17" s="4">
        <v>1</v>
      </c>
      <c r="D17" s="4">
        <v>1</v>
      </c>
      <c r="E17" s="4">
        <v>1</v>
      </c>
      <c r="F17" s="4">
        <v>0</v>
      </c>
      <c r="G17" s="4">
        <v>1</v>
      </c>
      <c r="H17" s="4">
        <v>1</v>
      </c>
      <c r="I17" s="4">
        <v>1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6">
        <v>20</v>
      </c>
      <c r="P17" s="6">
        <v>16.1</v>
      </c>
    </row>
    <row r="18" spans="1:16" ht="21">
      <c r="A18" s="5" t="s">
        <v>23</v>
      </c>
      <c r="B18" s="5">
        <v>713</v>
      </c>
      <c r="C18" s="4">
        <v>1</v>
      </c>
      <c r="D18" s="4">
        <v>1</v>
      </c>
      <c r="E18" s="4">
        <v>1</v>
      </c>
      <c r="F18" s="4">
        <v>0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0</v>
      </c>
      <c r="N18" s="4">
        <v>1</v>
      </c>
      <c r="O18" s="6">
        <v>24</v>
      </c>
      <c r="P18" s="6">
        <v>19.400000000000002</v>
      </c>
    </row>
    <row r="19" spans="1:16" ht="36">
      <c r="A19" s="5" t="s">
        <v>22</v>
      </c>
      <c r="B19" s="5">
        <v>714</v>
      </c>
      <c r="C19" s="4">
        <v>1</v>
      </c>
      <c r="D19" s="4">
        <v>1</v>
      </c>
      <c r="E19" s="4">
        <v>0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0</v>
      </c>
      <c r="N19" s="4">
        <v>1</v>
      </c>
      <c r="O19" s="6">
        <v>23</v>
      </c>
      <c r="P19" s="6">
        <v>18.7</v>
      </c>
    </row>
    <row r="20" spans="1:16" ht="21">
      <c r="A20" s="5" t="s">
        <v>21</v>
      </c>
      <c r="B20" s="5">
        <v>715</v>
      </c>
      <c r="C20" s="4">
        <v>0</v>
      </c>
      <c r="D20" s="4">
        <v>0</v>
      </c>
      <c r="E20" s="4">
        <v>1</v>
      </c>
      <c r="F20" s="4">
        <v>0</v>
      </c>
      <c r="G20" s="4">
        <v>1</v>
      </c>
      <c r="H20" s="4">
        <v>1</v>
      </c>
      <c r="I20" s="4">
        <v>1</v>
      </c>
      <c r="J20" s="4">
        <v>0</v>
      </c>
      <c r="K20" s="4">
        <v>0</v>
      </c>
      <c r="L20" s="4">
        <v>1</v>
      </c>
      <c r="M20" s="4">
        <v>0</v>
      </c>
      <c r="N20" s="4">
        <v>1</v>
      </c>
      <c r="O20" s="6">
        <v>18</v>
      </c>
      <c r="P20" s="6">
        <v>15.1</v>
      </c>
    </row>
    <row r="21" spans="1:16" ht="36">
      <c r="A21" s="5" t="s">
        <v>20</v>
      </c>
      <c r="B21" s="5">
        <v>716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0</v>
      </c>
      <c r="N21" s="4">
        <v>1</v>
      </c>
      <c r="O21" s="6">
        <v>25</v>
      </c>
      <c r="P21" s="6">
        <v>19.900000000000002</v>
      </c>
    </row>
    <row r="22" spans="1:16" ht="36">
      <c r="A22" s="5" t="s">
        <v>19</v>
      </c>
      <c r="B22" s="5">
        <v>717</v>
      </c>
      <c r="C22" s="4">
        <v>1</v>
      </c>
      <c r="D22" s="4">
        <v>1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6">
        <v>24</v>
      </c>
      <c r="P22" s="6">
        <v>19.2</v>
      </c>
    </row>
    <row r="23" spans="1:16" ht="36">
      <c r="A23" s="5" t="s">
        <v>18</v>
      </c>
      <c r="B23" s="5">
        <v>718</v>
      </c>
      <c r="C23" s="4">
        <v>1</v>
      </c>
      <c r="D23" s="4">
        <v>1</v>
      </c>
      <c r="E23" s="4">
        <v>1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6">
        <v>24</v>
      </c>
      <c r="P23" s="6">
        <v>19.400000000000002</v>
      </c>
    </row>
    <row r="24" spans="1:16" ht="21">
      <c r="A24" s="5" t="s">
        <v>17</v>
      </c>
      <c r="B24" s="5">
        <v>719</v>
      </c>
      <c r="C24" s="4">
        <v>0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6">
        <v>16</v>
      </c>
      <c r="P24" s="6">
        <v>13.6</v>
      </c>
    </row>
    <row r="25" spans="1:16" ht="21">
      <c r="A25" s="5" t="s">
        <v>16</v>
      </c>
      <c r="B25" s="5">
        <v>720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1</v>
      </c>
      <c r="O25" s="6">
        <v>22</v>
      </c>
      <c r="P25" s="6">
        <v>18.4</v>
      </c>
    </row>
    <row r="26" spans="1:16" ht="21">
      <c r="A26" s="5" t="s">
        <v>15</v>
      </c>
      <c r="B26" s="5">
        <v>721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6">
        <v>16</v>
      </c>
      <c r="P26" s="6">
        <v>13.6</v>
      </c>
    </row>
    <row r="27" spans="1:16" ht="21">
      <c r="A27" s="5" t="s">
        <v>14</v>
      </c>
      <c r="B27" s="5">
        <v>722</v>
      </c>
      <c r="C27" s="4">
        <v>0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6">
        <v>16</v>
      </c>
      <c r="P27" s="6">
        <v>13.6</v>
      </c>
    </row>
    <row r="28" spans="1:16" ht="36">
      <c r="A28" s="5" t="s">
        <v>13</v>
      </c>
      <c r="B28" s="5">
        <v>724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0</v>
      </c>
      <c r="L28" s="4">
        <v>1</v>
      </c>
      <c r="M28" s="4">
        <v>0</v>
      </c>
      <c r="N28" s="4">
        <v>1</v>
      </c>
      <c r="O28" s="6">
        <v>21</v>
      </c>
      <c r="P28" s="6">
        <v>16.599999999999998</v>
      </c>
    </row>
    <row r="29" spans="1:16" ht="54">
      <c r="A29" s="5" t="s">
        <v>35</v>
      </c>
      <c r="B29" s="5">
        <v>725</v>
      </c>
      <c r="C29" s="4">
        <v>0</v>
      </c>
      <c r="D29" s="4">
        <v>0</v>
      </c>
      <c r="E29" s="4">
        <v>1</v>
      </c>
      <c r="F29" s="4">
        <v>0</v>
      </c>
      <c r="G29" s="4">
        <v>1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6">
        <v>17</v>
      </c>
      <c r="P29" s="6">
        <v>14.299999999999999</v>
      </c>
    </row>
    <row r="30" spans="1:16" ht="36">
      <c r="A30" s="5" t="s">
        <v>12</v>
      </c>
      <c r="B30" s="5">
        <v>727</v>
      </c>
      <c r="C30" s="4">
        <v>1</v>
      </c>
      <c r="D30" s="4">
        <v>1</v>
      </c>
      <c r="E30" s="4">
        <v>0</v>
      </c>
      <c r="F30" s="4">
        <v>0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0</v>
      </c>
      <c r="N30" s="4">
        <v>1</v>
      </c>
      <c r="O30" s="6">
        <v>23</v>
      </c>
      <c r="P30" s="6">
        <v>18.7</v>
      </c>
    </row>
    <row r="31" spans="1:16" ht="36">
      <c r="A31" s="5" t="s">
        <v>11</v>
      </c>
      <c r="B31" s="5">
        <v>728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0</v>
      </c>
      <c r="N31" s="4">
        <v>1</v>
      </c>
      <c r="O31" s="6">
        <v>21</v>
      </c>
      <c r="P31" s="6">
        <v>17.7</v>
      </c>
    </row>
    <row r="32" spans="1:16" ht="36">
      <c r="A32" s="5" t="s">
        <v>10</v>
      </c>
      <c r="B32" s="5">
        <v>729</v>
      </c>
      <c r="C32" s="4">
        <v>1</v>
      </c>
      <c r="D32" s="4">
        <v>1</v>
      </c>
      <c r="E32" s="4">
        <v>0</v>
      </c>
      <c r="F32" s="4">
        <v>0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0</v>
      </c>
      <c r="N32" s="4">
        <v>1</v>
      </c>
      <c r="O32" s="6">
        <v>23</v>
      </c>
      <c r="P32" s="6">
        <v>18.7</v>
      </c>
    </row>
    <row r="33" spans="1:16" ht="21">
      <c r="A33" s="5" t="s">
        <v>9</v>
      </c>
      <c r="B33" s="5">
        <v>730</v>
      </c>
      <c r="C33" s="4">
        <v>1</v>
      </c>
      <c r="D33" s="4">
        <v>1</v>
      </c>
      <c r="E33" s="4">
        <v>1</v>
      </c>
      <c r="F33" s="4">
        <v>0</v>
      </c>
      <c r="G33" s="4">
        <v>1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6">
        <v>19</v>
      </c>
      <c r="P33" s="6">
        <v>15.299999999999999</v>
      </c>
    </row>
    <row r="34" spans="1:16" ht="21">
      <c r="A34" s="5" t="s">
        <v>4</v>
      </c>
      <c r="B34" s="5">
        <v>731</v>
      </c>
      <c r="C34" s="4">
        <v>0</v>
      </c>
      <c r="D34" s="4">
        <v>0</v>
      </c>
      <c r="E34" s="4">
        <v>0</v>
      </c>
      <c r="F34" s="4">
        <v>0</v>
      </c>
      <c r="G34" s="4">
        <v>1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6">
        <v>16</v>
      </c>
      <c r="P34" s="6">
        <v>13.6</v>
      </c>
    </row>
    <row r="35" spans="1:16" ht="21">
      <c r="A35" s="5" t="s">
        <v>8</v>
      </c>
      <c r="B35" s="5">
        <v>732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0</v>
      </c>
      <c r="N35" s="4">
        <v>1</v>
      </c>
      <c r="O35" s="6">
        <v>21</v>
      </c>
      <c r="P35" s="6">
        <v>17.7</v>
      </c>
    </row>
    <row r="36" spans="1:16" ht="36">
      <c r="A36" s="5" t="s">
        <v>7</v>
      </c>
      <c r="B36" s="5">
        <v>733</v>
      </c>
      <c r="C36" s="4">
        <v>1</v>
      </c>
      <c r="D36" s="4">
        <v>1</v>
      </c>
      <c r="E36" s="4">
        <v>1</v>
      </c>
      <c r="F36" s="4">
        <v>0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6">
        <v>25</v>
      </c>
      <c r="P36" s="6">
        <v>20.200000000000003</v>
      </c>
    </row>
    <row r="37" spans="1:16" ht="36">
      <c r="A37" s="5" t="s">
        <v>33</v>
      </c>
      <c r="B37" s="5">
        <v>734</v>
      </c>
      <c r="C37" s="4">
        <v>1</v>
      </c>
      <c r="D37" s="4">
        <v>1</v>
      </c>
      <c r="E37" s="4">
        <v>0</v>
      </c>
      <c r="F37" s="4">
        <v>0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0</v>
      </c>
      <c r="N37" s="4">
        <v>1</v>
      </c>
      <c r="O37" s="6">
        <v>23</v>
      </c>
      <c r="P37" s="6">
        <v>18.7</v>
      </c>
    </row>
    <row r="38" spans="1:16" ht="21">
      <c r="A38" s="5" t="s">
        <v>6</v>
      </c>
      <c r="B38" s="5">
        <v>777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0</v>
      </c>
      <c r="N38" s="4">
        <v>1</v>
      </c>
      <c r="O38" s="6">
        <v>19</v>
      </c>
      <c r="P38" s="6">
        <v>15.799999999999999</v>
      </c>
    </row>
    <row r="39" spans="1:16" ht="54">
      <c r="A39" s="5" t="s">
        <v>5</v>
      </c>
      <c r="B39" s="5">
        <v>806</v>
      </c>
      <c r="C39" s="4">
        <v>1</v>
      </c>
      <c r="D39" s="4">
        <v>1</v>
      </c>
      <c r="E39" s="4">
        <v>1</v>
      </c>
      <c r="F39" s="4">
        <v>0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0</v>
      </c>
      <c r="N39" s="4">
        <v>1</v>
      </c>
      <c r="O39" s="6">
        <v>24</v>
      </c>
      <c r="P39" s="6">
        <v>19.400000000000002</v>
      </c>
    </row>
    <row r="41" spans="15:16" ht="14.25">
      <c r="O41" s="10">
        <f>SUM(O7:O39)</f>
        <v>699</v>
      </c>
      <c r="P41" s="10">
        <f>SUM(P7:P39)</f>
        <v>571.4</v>
      </c>
    </row>
  </sheetData>
  <sheetProtection/>
  <mergeCells count="3">
    <mergeCell ref="N1:P1"/>
    <mergeCell ref="N2:P2"/>
    <mergeCell ref="N3:P3"/>
  </mergeCells>
  <printOptions/>
  <pageMargins left="0.1968503937007874" right="0.1968503937007874" top="0.3937007874015748" bottom="0.4330708661417323" header="0.31496062992125984" footer="0.31496062992125984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62" zoomScaleNormal="70" zoomScaleSheetLayoutView="62" zoomScalePageLayoutView="0" workbookViewId="0" topLeftCell="A1">
      <selection activeCell="F11" sqref="F11"/>
    </sheetView>
  </sheetViews>
  <sheetFormatPr defaultColWidth="9.140625" defaultRowHeight="15"/>
  <cols>
    <col min="1" max="1" width="83.421875" style="19" customWidth="1"/>
    <col min="2" max="2" width="9.140625" style="19" customWidth="1"/>
    <col min="3" max="3" width="34.421875" style="19" customWidth="1"/>
    <col min="4" max="4" width="24.00390625" style="19" customWidth="1"/>
    <col min="5" max="5" width="30.8515625" style="19" customWidth="1"/>
    <col min="6" max="6" width="49.00390625" style="19" customWidth="1"/>
    <col min="7" max="16384" width="9.140625" style="19" customWidth="1"/>
  </cols>
  <sheetData>
    <row r="1" spans="1:8" ht="69.75" customHeight="1">
      <c r="A1" s="36"/>
      <c r="B1" s="36"/>
      <c r="C1" s="36"/>
      <c r="D1" s="36"/>
      <c r="E1" s="118" t="s">
        <v>119</v>
      </c>
      <c r="F1" s="119"/>
      <c r="G1" s="20"/>
      <c r="H1" s="36"/>
    </row>
    <row r="2" spans="1:8" ht="14.25">
      <c r="A2" s="36"/>
      <c r="B2" s="36"/>
      <c r="C2" s="36"/>
      <c r="D2" s="36"/>
      <c r="E2" s="36"/>
      <c r="F2" s="36"/>
      <c r="G2" s="36"/>
      <c r="H2" s="36"/>
    </row>
    <row r="3" spans="1:8" ht="14.25">
      <c r="A3" s="36"/>
      <c r="B3" s="36"/>
      <c r="C3" s="36"/>
      <c r="D3" s="36"/>
      <c r="E3" s="36"/>
      <c r="F3" s="36"/>
      <c r="G3" s="36"/>
      <c r="H3" s="36"/>
    </row>
    <row r="4" spans="1:8" ht="18">
      <c r="A4" s="114" t="s">
        <v>81</v>
      </c>
      <c r="B4" s="117" t="s">
        <v>0</v>
      </c>
      <c r="C4" s="120" t="s">
        <v>69</v>
      </c>
      <c r="D4" s="121"/>
      <c r="E4" s="121"/>
      <c r="F4" s="121"/>
      <c r="G4" s="122"/>
      <c r="H4" s="123"/>
    </row>
    <row r="5" spans="1:8" ht="302.25" customHeight="1">
      <c r="A5" s="115"/>
      <c r="B5" s="117"/>
      <c r="C5" s="17" t="s">
        <v>82</v>
      </c>
      <c r="D5" s="17" t="s">
        <v>71</v>
      </c>
      <c r="E5" s="17" t="s">
        <v>83</v>
      </c>
      <c r="F5" s="17" t="s">
        <v>84</v>
      </c>
      <c r="G5" s="58" t="s">
        <v>104</v>
      </c>
      <c r="H5" s="52" t="s">
        <v>115</v>
      </c>
    </row>
    <row r="6" spans="1:8" ht="72.75" customHeight="1">
      <c r="A6" s="116"/>
      <c r="B6" s="117"/>
      <c r="C6" s="15">
        <v>1.4</v>
      </c>
      <c r="D6" s="15">
        <v>0.3</v>
      </c>
      <c r="E6" s="15">
        <v>1</v>
      </c>
      <c r="F6" s="15">
        <v>1</v>
      </c>
      <c r="G6" s="59"/>
      <c r="H6" s="53"/>
    </row>
    <row r="7" spans="1:8" ht="18">
      <c r="A7" s="26" t="s">
        <v>98</v>
      </c>
      <c r="B7" s="26"/>
      <c r="C7" s="26">
        <v>1</v>
      </c>
      <c r="D7" s="26">
        <v>1</v>
      </c>
      <c r="E7" s="26">
        <v>1</v>
      </c>
      <c r="F7" s="99"/>
      <c r="G7" s="58">
        <f>(C7*C6)+(D7*D6)+(E7*E6)+(F7*F6)</f>
        <v>2.7</v>
      </c>
      <c r="H7" s="54">
        <v>2.7</v>
      </c>
    </row>
    <row r="8" spans="1:8" ht="36">
      <c r="A8" s="26" t="s">
        <v>99</v>
      </c>
      <c r="B8" s="26"/>
      <c r="C8" s="26">
        <v>1</v>
      </c>
      <c r="D8" s="26">
        <v>1</v>
      </c>
      <c r="E8" s="26">
        <v>1</v>
      </c>
      <c r="F8" s="99"/>
      <c r="G8" s="58">
        <f>(C8*C6)+(D8*D6)+(E8*E6)+(F8*F6)</f>
        <v>2.7</v>
      </c>
      <c r="H8" s="54">
        <v>2.7</v>
      </c>
    </row>
    <row r="9" spans="1:8" ht="18">
      <c r="A9" s="26" t="s">
        <v>100</v>
      </c>
      <c r="B9" s="26"/>
      <c r="C9" s="26">
        <v>1</v>
      </c>
      <c r="D9" s="26">
        <v>1</v>
      </c>
      <c r="E9" s="26">
        <v>1</v>
      </c>
      <c r="F9" s="26">
        <v>1</v>
      </c>
      <c r="G9" s="58">
        <f>(C9*C6)+(D9*D6)+(E9*E6)+(F9*F6)</f>
        <v>3.7</v>
      </c>
      <c r="H9" s="54">
        <v>3.7</v>
      </c>
    </row>
    <row r="10" spans="1:8" ht="36">
      <c r="A10" s="26" t="s">
        <v>101</v>
      </c>
      <c r="B10" s="26"/>
      <c r="C10" s="26">
        <v>1</v>
      </c>
      <c r="D10" s="45">
        <v>1</v>
      </c>
      <c r="E10" s="26">
        <v>1</v>
      </c>
      <c r="F10" s="26">
        <v>1</v>
      </c>
      <c r="G10" s="58">
        <f>(C10*C6)+(D10*D6)+(E10*E6)+(F10*F6)</f>
        <v>3.7</v>
      </c>
      <c r="H10" s="54">
        <v>3.7</v>
      </c>
    </row>
    <row r="11" spans="1:8" ht="36">
      <c r="A11" s="26" t="s">
        <v>117</v>
      </c>
      <c r="B11" s="26"/>
      <c r="C11" s="26">
        <v>0</v>
      </c>
      <c r="D11" s="45">
        <v>1</v>
      </c>
      <c r="E11" s="26">
        <v>1</v>
      </c>
      <c r="F11" s="26">
        <v>1</v>
      </c>
      <c r="G11" s="58">
        <f>(C11*C6)+(D11*D6)+(E11*E6)+(F11*F6)</f>
        <v>2.3</v>
      </c>
      <c r="H11" s="54">
        <v>3.7</v>
      </c>
    </row>
    <row r="12" spans="1:8" ht="18">
      <c r="A12" s="18"/>
      <c r="B12" s="17"/>
      <c r="C12" s="30"/>
      <c r="D12" s="30"/>
      <c r="E12" s="30"/>
      <c r="F12" s="30"/>
      <c r="G12" s="30"/>
      <c r="H12" s="30"/>
    </row>
    <row r="13" spans="1:8" ht="18">
      <c r="A13" s="100"/>
      <c r="B13" s="38" t="s">
        <v>123</v>
      </c>
      <c r="C13" s="31"/>
      <c r="D13" s="31"/>
      <c r="E13" s="31"/>
      <c r="F13" s="31"/>
      <c r="G13" s="31"/>
      <c r="H13" s="31"/>
    </row>
    <row r="14" spans="1:8" ht="18">
      <c r="A14" s="39"/>
      <c r="B14" s="38"/>
      <c r="C14" s="31"/>
      <c r="D14" s="31"/>
      <c r="E14" s="31"/>
      <c r="F14" s="31"/>
      <c r="G14" s="31"/>
      <c r="H14" s="31"/>
    </row>
    <row r="15" spans="1:8" ht="18">
      <c r="A15" s="68" t="s">
        <v>118</v>
      </c>
      <c r="B15" s="69"/>
      <c r="C15" s="70"/>
      <c r="D15" s="70"/>
      <c r="E15" s="70"/>
      <c r="F15" s="70"/>
      <c r="G15" s="70"/>
      <c r="H15" s="70"/>
    </row>
    <row r="16" spans="1:8" ht="18">
      <c r="A16" s="54" t="s">
        <v>98</v>
      </c>
      <c r="B16" s="54"/>
      <c r="C16" s="54">
        <v>1.4</v>
      </c>
      <c r="D16" s="54">
        <v>0.3</v>
      </c>
      <c r="E16" s="54">
        <v>1</v>
      </c>
      <c r="F16" s="54">
        <v>0</v>
      </c>
      <c r="G16" s="54"/>
      <c r="H16" s="54">
        <f>SUM(C16,D16,E16,F16)</f>
        <v>2.7</v>
      </c>
    </row>
    <row r="17" spans="1:8" ht="36">
      <c r="A17" s="54" t="s">
        <v>99</v>
      </c>
      <c r="B17" s="54"/>
      <c r="C17" s="54">
        <v>1.4</v>
      </c>
      <c r="D17" s="54">
        <v>0.3</v>
      </c>
      <c r="E17" s="54">
        <v>1</v>
      </c>
      <c r="F17" s="54">
        <v>0</v>
      </c>
      <c r="G17" s="54"/>
      <c r="H17" s="54">
        <f>SUM(C17,D17,E17,F17)</f>
        <v>2.7</v>
      </c>
    </row>
    <row r="18" spans="1:8" ht="18">
      <c r="A18" s="54" t="s">
        <v>100</v>
      </c>
      <c r="B18" s="54"/>
      <c r="C18" s="54">
        <v>1.4</v>
      </c>
      <c r="D18" s="54">
        <v>0.3</v>
      </c>
      <c r="E18" s="54">
        <v>1</v>
      </c>
      <c r="F18" s="54">
        <v>1</v>
      </c>
      <c r="G18" s="54"/>
      <c r="H18" s="54">
        <f>SUM(C18,D18,E18,F18)</f>
        <v>3.7</v>
      </c>
    </row>
    <row r="19" spans="1:8" ht="36">
      <c r="A19" s="54" t="s">
        <v>101</v>
      </c>
      <c r="B19" s="54"/>
      <c r="C19" s="54">
        <v>1.4</v>
      </c>
      <c r="D19" s="54">
        <v>0.3</v>
      </c>
      <c r="E19" s="54">
        <v>1</v>
      </c>
      <c r="F19" s="54">
        <v>1</v>
      </c>
      <c r="G19" s="54"/>
      <c r="H19" s="54">
        <f>SUM(C19,D19,E19,F19)</f>
        <v>3.7</v>
      </c>
    </row>
    <row r="20" spans="1:8" ht="36">
      <c r="A20" s="54" t="s">
        <v>117</v>
      </c>
      <c r="B20" s="54"/>
      <c r="C20" s="54">
        <v>1.4</v>
      </c>
      <c r="D20" s="54">
        <v>0.3</v>
      </c>
      <c r="E20" s="54">
        <v>1</v>
      </c>
      <c r="F20" s="54">
        <v>1</v>
      </c>
      <c r="G20" s="54"/>
      <c r="H20" s="54">
        <f>SUM(C20,D20,E20,F20)</f>
        <v>3.7</v>
      </c>
    </row>
    <row r="21" spans="1:8" ht="18">
      <c r="A21" s="23"/>
      <c r="B21" s="23"/>
      <c r="C21" s="35"/>
      <c r="D21" s="35"/>
      <c r="E21" s="35"/>
      <c r="F21" s="35"/>
      <c r="G21" s="35"/>
      <c r="H21" s="35"/>
    </row>
    <row r="22" spans="1:8" ht="18">
      <c r="A22" s="38"/>
      <c r="B22" s="38"/>
      <c r="C22" s="31"/>
      <c r="D22" s="31"/>
      <c r="E22" s="31"/>
      <c r="F22" s="31"/>
      <c r="G22" s="31"/>
      <c r="H22" s="31"/>
    </row>
  </sheetData>
  <sheetProtection/>
  <mergeCells count="4">
    <mergeCell ref="A4:A6"/>
    <mergeCell ref="B4:B6"/>
    <mergeCell ref="E1:F1"/>
    <mergeCell ref="C4:H4"/>
  </mergeCells>
  <printOptions horizontalCentered="1"/>
  <pageMargins left="0" right="0" top="0.2362204724409449" bottom="0" header="0.15748031496062992" footer="0.1574803149606299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52" zoomScaleNormal="80" zoomScaleSheetLayoutView="52" zoomScalePageLayoutView="0" workbookViewId="0" topLeftCell="A1">
      <selection activeCell="C13" sqref="C13"/>
    </sheetView>
  </sheetViews>
  <sheetFormatPr defaultColWidth="9.140625" defaultRowHeight="15"/>
  <cols>
    <col min="1" max="1" width="88.421875" style="19" customWidth="1"/>
    <col min="2" max="2" width="9.140625" style="19" customWidth="1"/>
    <col min="3" max="3" width="36.00390625" style="19" customWidth="1"/>
    <col min="4" max="4" width="40.421875" style="19" customWidth="1"/>
    <col min="5" max="5" width="33.140625" style="19" customWidth="1"/>
    <col min="6" max="6" width="27.140625" style="19" bestFit="1" customWidth="1"/>
    <col min="7" max="16384" width="9.140625" style="19" customWidth="1"/>
  </cols>
  <sheetData>
    <row r="1" spans="1:6" ht="26.25" customHeight="1">
      <c r="A1" s="125">
        <v>2</v>
      </c>
      <c r="B1" s="125"/>
      <c r="C1" s="125"/>
      <c r="D1" s="125"/>
      <c r="E1" s="125"/>
      <c r="F1" s="125"/>
    </row>
    <row r="2" spans="1:8" ht="18">
      <c r="A2" s="117" t="s">
        <v>85</v>
      </c>
      <c r="B2" s="117" t="s">
        <v>0</v>
      </c>
      <c r="C2" s="124" t="s">
        <v>69</v>
      </c>
      <c r="D2" s="124"/>
      <c r="E2" s="124"/>
      <c r="F2" s="124"/>
      <c r="G2" s="22"/>
      <c r="H2" s="22"/>
    </row>
    <row r="3" spans="1:8" ht="169.5" customHeight="1">
      <c r="A3" s="117"/>
      <c r="B3" s="117"/>
      <c r="C3" s="17" t="s">
        <v>86</v>
      </c>
      <c r="D3" s="17" t="s">
        <v>87</v>
      </c>
      <c r="E3" s="17" t="s">
        <v>72</v>
      </c>
      <c r="F3" s="17" t="s">
        <v>88</v>
      </c>
      <c r="G3" s="59" t="s">
        <v>103</v>
      </c>
      <c r="H3" s="53" t="s">
        <v>115</v>
      </c>
    </row>
    <row r="4" spans="1:8" ht="18">
      <c r="A4" s="117"/>
      <c r="B4" s="117"/>
      <c r="C4" s="15">
        <v>1</v>
      </c>
      <c r="D4" s="15">
        <v>0.6</v>
      </c>
      <c r="E4" s="15">
        <v>0.6</v>
      </c>
      <c r="F4" s="15">
        <v>0.5</v>
      </c>
      <c r="G4" s="60"/>
      <c r="H4" s="55"/>
    </row>
    <row r="5" spans="1:8" ht="18">
      <c r="A5" s="26" t="s">
        <v>98</v>
      </c>
      <c r="B5" s="26"/>
      <c r="C5" s="26">
        <v>0</v>
      </c>
      <c r="D5" s="26">
        <v>1</v>
      </c>
      <c r="E5" s="26">
        <v>1</v>
      </c>
      <c r="F5" s="45">
        <v>0.53</v>
      </c>
      <c r="G5" s="58">
        <f>(C5*C4)+(D5*D4)+(E5*E4)+(F5*F4)</f>
        <v>1.4649999999999999</v>
      </c>
      <c r="H5" s="54">
        <v>2.7</v>
      </c>
    </row>
    <row r="6" spans="1:8" ht="36" customHeight="1">
      <c r="A6" s="26" t="s">
        <v>99</v>
      </c>
      <c r="B6" s="26"/>
      <c r="C6" s="26">
        <v>1</v>
      </c>
      <c r="D6" s="26">
        <v>1</v>
      </c>
      <c r="E6" s="26">
        <v>1</v>
      </c>
      <c r="F6" s="26">
        <v>0.81</v>
      </c>
      <c r="G6" s="58">
        <f>(C6*C4)+(D6*D4)+(E6*E4)+(F6*F4)</f>
        <v>2.6050000000000004</v>
      </c>
      <c r="H6" s="54">
        <v>2.7</v>
      </c>
    </row>
    <row r="7" spans="1:8" ht="20.25" customHeight="1">
      <c r="A7" s="26" t="s">
        <v>100</v>
      </c>
      <c r="B7" s="26"/>
      <c r="C7" s="26">
        <v>0.96</v>
      </c>
      <c r="D7" s="26">
        <v>1</v>
      </c>
      <c r="E7" s="26">
        <v>0.98</v>
      </c>
      <c r="F7" s="26">
        <v>0.74</v>
      </c>
      <c r="G7" s="58">
        <f>(C7*C4)+(D7*D4)+(E7*E4)+(F7*F4)</f>
        <v>2.5180000000000002</v>
      </c>
      <c r="H7" s="54">
        <v>2.7</v>
      </c>
    </row>
    <row r="8" spans="1:8" ht="42.75" customHeight="1">
      <c r="A8" s="26" t="s">
        <v>101</v>
      </c>
      <c r="B8" s="26"/>
      <c r="C8" s="26">
        <v>0.99</v>
      </c>
      <c r="D8" s="26">
        <v>1</v>
      </c>
      <c r="E8" s="26">
        <v>0.99</v>
      </c>
      <c r="F8" s="26">
        <v>0.71</v>
      </c>
      <c r="G8" s="58">
        <f>(C8*C4)+(D8*D4)+(E8*E4)+(F8*F4)</f>
        <v>2.5389999999999997</v>
      </c>
      <c r="H8" s="54">
        <v>2.7</v>
      </c>
    </row>
    <row r="9" spans="1:8" ht="40.5" customHeight="1">
      <c r="A9" s="26" t="s">
        <v>117</v>
      </c>
      <c r="B9" s="26"/>
      <c r="C9" s="26">
        <v>0.96</v>
      </c>
      <c r="D9" s="26">
        <v>1</v>
      </c>
      <c r="E9" s="26">
        <v>0.92</v>
      </c>
      <c r="F9" s="26">
        <v>0.46</v>
      </c>
      <c r="G9" s="58">
        <f>(C9*C4)+(D9*D4)+(E9*E4)+(F9*F4)</f>
        <v>2.342</v>
      </c>
      <c r="H9" s="54">
        <v>2.7</v>
      </c>
    </row>
    <row r="10" spans="1:8" ht="18">
      <c r="A10" s="41"/>
      <c r="B10" s="41"/>
      <c r="C10" s="41"/>
      <c r="D10" s="41"/>
      <c r="E10" s="41"/>
      <c r="F10" s="41"/>
      <c r="G10" s="42"/>
      <c r="H10" s="42"/>
    </row>
    <row r="11" spans="1:8" ht="18">
      <c r="A11" s="41"/>
      <c r="B11" s="41"/>
      <c r="C11" s="41"/>
      <c r="D11" s="41"/>
      <c r="E11" s="41"/>
      <c r="F11" s="41"/>
      <c r="G11" s="42"/>
      <c r="H11" s="42"/>
    </row>
    <row r="12" spans="1:8" ht="18">
      <c r="A12" s="64" t="s">
        <v>118</v>
      </c>
      <c r="B12" s="65"/>
      <c r="C12" s="66"/>
      <c r="D12" s="66"/>
      <c r="E12" s="66"/>
      <c r="F12" s="66"/>
      <c r="G12" s="66"/>
      <c r="H12" s="66"/>
    </row>
    <row r="13" spans="1:8" ht="18">
      <c r="A13" s="54" t="s">
        <v>98</v>
      </c>
      <c r="B13" s="67"/>
      <c r="C13" s="54">
        <v>1</v>
      </c>
      <c r="D13" s="54">
        <v>0.6</v>
      </c>
      <c r="E13" s="54">
        <v>0.6</v>
      </c>
      <c r="F13" s="54">
        <v>0.5</v>
      </c>
      <c r="G13" s="54"/>
      <c r="H13" s="54">
        <f>SUM(C13,D13,E13,F13)</f>
        <v>2.7</v>
      </c>
    </row>
    <row r="14" spans="1:8" ht="36">
      <c r="A14" s="54" t="s">
        <v>99</v>
      </c>
      <c r="B14" s="67"/>
      <c r="C14" s="54">
        <v>1</v>
      </c>
      <c r="D14" s="54">
        <v>0.6</v>
      </c>
      <c r="E14" s="54">
        <v>0.6</v>
      </c>
      <c r="F14" s="54">
        <v>0.5</v>
      </c>
      <c r="G14" s="54"/>
      <c r="H14" s="54">
        <f>SUM(C14,D14,E14,F14)</f>
        <v>2.7</v>
      </c>
    </row>
    <row r="15" spans="1:8" ht="18">
      <c r="A15" s="54" t="s">
        <v>100</v>
      </c>
      <c r="B15" s="67"/>
      <c r="C15" s="54">
        <v>1</v>
      </c>
      <c r="D15" s="54">
        <v>0.6</v>
      </c>
      <c r="E15" s="54">
        <v>0.6</v>
      </c>
      <c r="F15" s="54">
        <v>0.5</v>
      </c>
      <c r="G15" s="54"/>
      <c r="H15" s="54">
        <f>SUM(C15,D15,E15,F15)</f>
        <v>2.7</v>
      </c>
    </row>
    <row r="16" spans="1:8" ht="36">
      <c r="A16" s="54" t="s">
        <v>101</v>
      </c>
      <c r="B16" s="67"/>
      <c r="C16" s="54">
        <v>1</v>
      </c>
      <c r="D16" s="54">
        <v>0.6</v>
      </c>
      <c r="E16" s="54">
        <v>0.6</v>
      </c>
      <c r="F16" s="54">
        <v>0.5</v>
      </c>
      <c r="G16" s="54"/>
      <c r="H16" s="54">
        <f>SUM(C16,D16,E16,F16)</f>
        <v>2.7</v>
      </c>
    </row>
    <row r="17" spans="1:8" ht="36">
      <c r="A17" s="54" t="s">
        <v>117</v>
      </c>
      <c r="B17" s="67"/>
      <c r="C17" s="54">
        <v>1</v>
      </c>
      <c r="D17" s="54">
        <v>0.6</v>
      </c>
      <c r="E17" s="54">
        <v>0.6</v>
      </c>
      <c r="F17" s="54">
        <v>0.5</v>
      </c>
      <c r="G17" s="54"/>
      <c r="H17" s="54">
        <f>SUM(C17,D17,E17,F17)</f>
        <v>2.7</v>
      </c>
    </row>
    <row r="18" spans="1:8" ht="18">
      <c r="A18" s="67"/>
      <c r="B18" s="67"/>
      <c r="C18" s="54"/>
      <c r="D18" s="54"/>
      <c r="E18" s="54"/>
      <c r="F18" s="54"/>
      <c r="G18" s="54"/>
      <c r="H18" s="54"/>
    </row>
    <row r="19" spans="1:8" ht="18">
      <c r="A19" s="43"/>
      <c r="B19" s="43"/>
      <c r="C19" s="44"/>
      <c r="D19" s="44"/>
      <c r="E19" s="44"/>
      <c r="F19" s="44"/>
      <c r="G19" s="44"/>
      <c r="H19" s="44"/>
    </row>
  </sheetData>
  <sheetProtection/>
  <mergeCells count="4">
    <mergeCell ref="A2:A4"/>
    <mergeCell ref="B2:B4"/>
    <mergeCell ref="C2:F2"/>
    <mergeCell ref="A1:F1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view="pageBreakPreview" zoomScale="55" zoomScaleNormal="76" zoomScaleSheetLayoutView="55" zoomScalePageLayoutView="0" workbookViewId="0" topLeftCell="A1">
      <selection activeCell="F6" sqref="F6"/>
    </sheetView>
  </sheetViews>
  <sheetFormatPr defaultColWidth="9.140625" defaultRowHeight="15"/>
  <cols>
    <col min="1" max="1" width="75.8515625" style="19" customWidth="1"/>
    <col min="2" max="2" width="9.140625" style="19" customWidth="1"/>
    <col min="3" max="3" width="33.28125" style="19" customWidth="1"/>
    <col min="4" max="4" width="37.8515625" style="19" bestFit="1" customWidth="1"/>
    <col min="5" max="5" width="30.7109375" style="19" customWidth="1"/>
    <col min="6" max="6" width="31.00390625" style="19" customWidth="1"/>
    <col min="7" max="16384" width="9.140625" style="19" customWidth="1"/>
  </cols>
  <sheetData>
    <row r="2" spans="1:8" ht="18.75" customHeight="1">
      <c r="A2" s="126" t="s">
        <v>85</v>
      </c>
      <c r="B2" s="126" t="s">
        <v>0</v>
      </c>
      <c r="C2" s="124" t="s">
        <v>69</v>
      </c>
      <c r="D2" s="124"/>
      <c r="E2" s="124"/>
      <c r="F2" s="124"/>
      <c r="G2" s="35"/>
      <c r="H2" s="35"/>
    </row>
    <row r="3" spans="1:8" ht="264" customHeight="1">
      <c r="A3" s="127"/>
      <c r="B3" s="127"/>
      <c r="C3" s="17" t="s">
        <v>70</v>
      </c>
      <c r="D3" s="17" t="s">
        <v>89</v>
      </c>
      <c r="E3" s="17" t="s">
        <v>90</v>
      </c>
      <c r="F3" s="17" t="s">
        <v>73</v>
      </c>
      <c r="G3" s="61" t="s">
        <v>103</v>
      </c>
      <c r="H3" s="56" t="s">
        <v>115</v>
      </c>
    </row>
    <row r="4" spans="1:8" ht="18">
      <c r="A4" s="128"/>
      <c r="B4" s="128"/>
      <c r="C4" s="15">
        <v>1.1</v>
      </c>
      <c r="D4" s="15">
        <v>1.5</v>
      </c>
      <c r="E4" s="15">
        <v>0.5</v>
      </c>
      <c r="F4" s="37">
        <v>0.7</v>
      </c>
      <c r="G4" s="60"/>
      <c r="H4" s="55"/>
    </row>
    <row r="5" spans="1:8" ht="18">
      <c r="A5" s="26" t="s">
        <v>98</v>
      </c>
      <c r="B5" s="26"/>
      <c r="C5" s="26">
        <v>1</v>
      </c>
      <c r="D5" s="26">
        <v>1</v>
      </c>
      <c r="E5" s="26">
        <v>0</v>
      </c>
      <c r="F5" s="76">
        <v>0</v>
      </c>
      <c r="G5" s="58">
        <f>(C5*C4)+(D5*D4)+(E5*E4)+(F5*F4)</f>
        <v>2.6</v>
      </c>
      <c r="H5" s="54">
        <v>3.1</v>
      </c>
    </row>
    <row r="6" spans="1:8" ht="42" customHeight="1">
      <c r="A6" s="26" t="s">
        <v>99</v>
      </c>
      <c r="B6" s="26"/>
      <c r="C6" s="26">
        <v>1</v>
      </c>
      <c r="D6" s="26">
        <v>1</v>
      </c>
      <c r="E6" s="26">
        <v>1</v>
      </c>
      <c r="F6" s="76">
        <v>0</v>
      </c>
      <c r="G6" s="58">
        <f>(C6*C4)+(D6*D4)+(E6*E4)+(F6*F4)</f>
        <v>3.1</v>
      </c>
      <c r="H6" s="54">
        <v>3.1</v>
      </c>
    </row>
    <row r="7" spans="1:8" ht="18">
      <c r="A7" s="26" t="s">
        <v>100</v>
      </c>
      <c r="B7" s="26"/>
      <c r="C7" s="26">
        <v>0.98</v>
      </c>
      <c r="D7" s="26">
        <v>1</v>
      </c>
      <c r="E7" s="26">
        <v>0.86</v>
      </c>
      <c r="F7" s="45">
        <v>1</v>
      </c>
      <c r="G7" s="58">
        <f>(C7*C4)+(D7*D4)+(E7*E4)+(F7*F4)</f>
        <v>3.708</v>
      </c>
      <c r="H7" s="54">
        <v>3.8</v>
      </c>
    </row>
    <row r="8" spans="1:8" ht="36.75" customHeight="1">
      <c r="A8" s="26" t="s">
        <v>101</v>
      </c>
      <c r="B8" s="26"/>
      <c r="C8" s="26">
        <v>0.99</v>
      </c>
      <c r="D8" s="26">
        <v>1</v>
      </c>
      <c r="E8" s="26">
        <v>0.88</v>
      </c>
      <c r="F8" s="45">
        <v>1</v>
      </c>
      <c r="G8" s="58">
        <f>(C8*C4)+(D8*D4)+(E8*E4)+(F8*F4)</f>
        <v>3.729</v>
      </c>
      <c r="H8" s="54">
        <v>3.8</v>
      </c>
    </row>
    <row r="9" spans="1:8" ht="39" customHeight="1">
      <c r="A9" s="26" t="s">
        <v>117</v>
      </c>
      <c r="B9" s="26"/>
      <c r="C9" s="26">
        <v>0.97</v>
      </c>
      <c r="D9" s="26">
        <v>1</v>
      </c>
      <c r="E9" s="26">
        <v>0.94</v>
      </c>
      <c r="F9" s="45">
        <v>1</v>
      </c>
      <c r="G9" s="58">
        <f>(C9*C4)+(D9*D4)+(E9*E4)+(F9*F4)</f>
        <v>3.737</v>
      </c>
      <c r="H9" s="54">
        <v>3.8</v>
      </c>
    </row>
    <row r="10" spans="1:8" ht="18">
      <c r="A10" s="76"/>
      <c r="B10" s="129" t="s">
        <v>123</v>
      </c>
      <c r="C10" s="130"/>
      <c r="D10" s="26"/>
      <c r="E10" s="26"/>
      <c r="F10" s="26"/>
      <c r="G10" s="40"/>
      <c r="H10" s="40"/>
    </row>
    <row r="11" spans="1:8" ht="20.25" customHeight="1">
      <c r="A11" s="26"/>
      <c r="B11" s="26"/>
      <c r="C11" s="26"/>
      <c r="D11" s="26"/>
      <c r="E11" s="26"/>
      <c r="F11" s="26"/>
      <c r="G11" s="40"/>
      <c r="H11" s="40"/>
    </row>
    <row r="12" spans="1:8" ht="18">
      <c r="A12" s="63" t="s">
        <v>118</v>
      </c>
      <c r="B12" s="54"/>
      <c r="C12" s="54"/>
      <c r="D12" s="54"/>
      <c r="E12" s="54"/>
      <c r="F12" s="54"/>
      <c r="G12" s="54"/>
      <c r="H12" s="54"/>
    </row>
    <row r="13" spans="1:8" ht="20.25" customHeight="1">
      <c r="A13" s="54" t="s">
        <v>98</v>
      </c>
      <c r="B13" s="54"/>
      <c r="C13" s="54">
        <v>1.1</v>
      </c>
      <c r="D13" s="54">
        <v>1.5</v>
      </c>
      <c r="E13" s="54">
        <v>0.5</v>
      </c>
      <c r="F13" s="54">
        <v>0</v>
      </c>
      <c r="G13" s="54"/>
      <c r="H13" s="54">
        <f>SUM(C13:F13)</f>
        <v>3.1</v>
      </c>
    </row>
    <row r="14" spans="1:8" ht="46.5" customHeight="1">
      <c r="A14" s="54" t="s">
        <v>99</v>
      </c>
      <c r="B14" s="54"/>
      <c r="C14" s="54">
        <v>1.1</v>
      </c>
      <c r="D14" s="54">
        <v>1.5</v>
      </c>
      <c r="E14" s="54">
        <v>0.5</v>
      </c>
      <c r="F14" s="54">
        <v>0</v>
      </c>
      <c r="G14" s="54"/>
      <c r="H14" s="54">
        <f>SUM(C14:F14)</f>
        <v>3.1</v>
      </c>
    </row>
    <row r="15" spans="1:8" ht="41.25" customHeight="1">
      <c r="A15" s="54" t="s">
        <v>100</v>
      </c>
      <c r="B15" s="54"/>
      <c r="C15" s="54">
        <v>1.1</v>
      </c>
      <c r="D15" s="54">
        <v>1.5</v>
      </c>
      <c r="E15" s="54">
        <v>0.5</v>
      </c>
      <c r="F15" s="54">
        <v>0.7</v>
      </c>
      <c r="G15" s="54"/>
      <c r="H15" s="54">
        <f>SUM(C15:F15)</f>
        <v>3.8</v>
      </c>
    </row>
    <row r="16" spans="1:8" ht="36">
      <c r="A16" s="54" t="s">
        <v>101</v>
      </c>
      <c r="B16" s="54"/>
      <c r="C16" s="54">
        <v>1.1</v>
      </c>
      <c r="D16" s="54">
        <v>1.5</v>
      </c>
      <c r="E16" s="54">
        <v>0.5</v>
      </c>
      <c r="F16" s="54">
        <v>0.7</v>
      </c>
      <c r="G16" s="54"/>
      <c r="H16" s="54">
        <f>SUM(C16:F16)</f>
        <v>3.8</v>
      </c>
    </row>
    <row r="17" spans="1:8" ht="49.5" customHeight="1">
      <c r="A17" s="54" t="s">
        <v>117</v>
      </c>
      <c r="B17" s="54"/>
      <c r="C17" s="54">
        <v>1.1</v>
      </c>
      <c r="D17" s="54">
        <v>1.5</v>
      </c>
      <c r="E17" s="54">
        <v>0.5</v>
      </c>
      <c r="F17" s="54">
        <v>0.7</v>
      </c>
      <c r="G17" s="54"/>
      <c r="H17" s="54">
        <f>SUM(C17:F17)</f>
        <v>3.8</v>
      </c>
    </row>
    <row r="18" spans="1:8" ht="18">
      <c r="A18" s="54"/>
      <c r="B18" s="54"/>
      <c r="C18" s="54"/>
      <c r="D18" s="54"/>
      <c r="E18" s="54"/>
      <c r="F18" s="54"/>
      <c r="G18" s="54"/>
      <c r="H18" s="54"/>
    </row>
    <row r="19" spans="1:8" ht="14.25">
      <c r="A19" s="43"/>
      <c r="B19" s="43"/>
      <c r="C19" s="43"/>
      <c r="D19" s="43"/>
      <c r="E19" s="43"/>
      <c r="F19" s="43"/>
      <c r="G19" s="43"/>
      <c r="H19" s="43"/>
    </row>
  </sheetData>
  <sheetProtection/>
  <mergeCells count="4">
    <mergeCell ref="A2:A4"/>
    <mergeCell ref="B2:B4"/>
    <mergeCell ref="C2:F2"/>
    <mergeCell ref="B10:C10"/>
  </mergeCells>
  <printOptions/>
  <pageMargins left="0" right="0" top="0.15748031496062992" bottom="0.15748031496062992" header="0.15748031496062992" footer="0.1574803149606299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view="pageBreakPreview" zoomScale="53" zoomScaleNormal="70" zoomScaleSheetLayoutView="53" workbookViewId="0" topLeftCell="A4">
      <selection activeCell="E8" sqref="E8"/>
    </sheetView>
  </sheetViews>
  <sheetFormatPr defaultColWidth="9.140625" defaultRowHeight="15"/>
  <cols>
    <col min="1" max="1" width="81.421875" style="19" customWidth="1"/>
    <col min="2" max="2" width="6.421875" style="19" customWidth="1"/>
    <col min="3" max="3" width="33.7109375" style="19" customWidth="1"/>
    <col min="4" max="4" width="28.28125" style="19" customWidth="1"/>
    <col min="5" max="5" width="29.140625" style="19" customWidth="1"/>
    <col min="6" max="6" width="33.421875" style="19" customWidth="1"/>
    <col min="7" max="7" width="14.140625" style="19" customWidth="1"/>
    <col min="8" max="8" width="13.8515625" style="19" customWidth="1"/>
    <col min="9" max="16384" width="9.140625" style="19" customWidth="1"/>
  </cols>
  <sheetData>
    <row r="1" spans="1:8" ht="18">
      <c r="A1" s="125">
        <v>4</v>
      </c>
      <c r="B1" s="125"/>
      <c r="C1" s="125"/>
      <c r="D1" s="125"/>
      <c r="E1" s="125"/>
      <c r="F1" s="125"/>
      <c r="G1" s="22"/>
      <c r="H1" s="22"/>
    </row>
    <row r="2" spans="7:8" ht="14.25">
      <c r="G2" s="22"/>
      <c r="H2" s="22"/>
    </row>
    <row r="3" spans="1:8" ht="18">
      <c r="A3" s="117" t="s">
        <v>81</v>
      </c>
      <c r="B3" s="117" t="s">
        <v>0</v>
      </c>
      <c r="C3" s="124" t="s">
        <v>69</v>
      </c>
      <c r="D3" s="124"/>
      <c r="E3" s="124"/>
      <c r="F3" s="120"/>
      <c r="G3" s="23"/>
      <c r="H3" s="23"/>
    </row>
    <row r="4" spans="1:8" ht="333.75" customHeight="1">
      <c r="A4" s="117"/>
      <c r="B4" s="117"/>
      <c r="C4" s="17" t="s">
        <v>76</v>
      </c>
      <c r="D4" s="17" t="s">
        <v>77</v>
      </c>
      <c r="E4" s="17" t="s">
        <v>74</v>
      </c>
      <c r="F4" s="24" t="s">
        <v>75</v>
      </c>
      <c r="G4" s="59" t="s">
        <v>103</v>
      </c>
      <c r="H4" s="53" t="s">
        <v>115</v>
      </c>
    </row>
    <row r="5" spans="1:8" ht="24" customHeight="1">
      <c r="A5" s="117"/>
      <c r="B5" s="117"/>
      <c r="C5" s="15">
        <v>0.6</v>
      </c>
      <c r="D5" s="15">
        <v>0.9</v>
      </c>
      <c r="E5" s="15">
        <v>1</v>
      </c>
      <c r="F5" s="25">
        <v>1</v>
      </c>
      <c r="G5" s="62"/>
      <c r="H5" s="57"/>
    </row>
    <row r="6" spans="1:8" ht="19.5" customHeight="1">
      <c r="A6" s="26" t="s">
        <v>98</v>
      </c>
      <c r="B6" s="26"/>
      <c r="C6" s="26">
        <v>1</v>
      </c>
      <c r="D6" s="106">
        <v>0</v>
      </c>
      <c r="E6" s="45">
        <v>1</v>
      </c>
      <c r="F6" s="73">
        <v>0</v>
      </c>
      <c r="G6" s="58">
        <f>(C6*C5)+(D6*D5)+(E6*E5)+(F6*F5)</f>
        <v>1.6</v>
      </c>
      <c r="H6" s="54">
        <v>1.6</v>
      </c>
    </row>
    <row r="7" spans="1:8" ht="48" customHeight="1">
      <c r="A7" s="26" t="s">
        <v>99</v>
      </c>
      <c r="B7" s="26"/>
      <c r="C7" s="26">
        <v>1</v>
      </c>
      <c r="D7" s="106">
        <v>0</v>
      </c>
      <c r="E7" s="45">
        <v>1</v>
      </c>
      <c r="F7" s="73">
        <v>0</v>
      </c>
      <c r="G7" s="58">
        <f>(C7*C5)+(D7*D5)+(E7*E5)+(F7*F5)</f>
        <v>1.6</v>
      </c>
      <c r="H7" s="54">
        <v>1.6</v>
      </c>
    </row>
    <row r="8" spans="1:8" ht="31.5" customHeight="1">
      <c r="A8" s="26" t="s">
        <v>100</v>
      </c>
      <c r="B8" s="26"/>
      <c r="C8" s="26">
        <v>1</v>
      </c>
      <c r="D8" s="26">
        <v>0.98</v>
      </c>
      <c r="E8" s="26">
        <v>0</v>
      </c>
      <c r="F8" s="73">
        <v>1</v>
      </c>
      <c r="G8" s="58">
        <f>(C8*C5)+(D8*D5)+(E8*E5)+(F8*F5)</f>
        <v>2.482</v>
      </c>
      <c r="H8" s="54">
        <v>3.5</v>
      </c>
    </row>
    <row r="9" spans="1:8" ht="48" customHeight="1">
      <c r="A9" s="26" t="s">
        <v>101</v>
      </c>
      <c r="B9" s="26"/>
      <c r="C9" s="26">
        <v>1</v>
      </c>
      <c r="D9" s="26">
        <v>0.98</v>
      </c>
      <c r="E9" s="45">
        <v>1</v>
      </c>
      <c r="F9" s="73">
        <v>1</v>
      </c>
      <c r="G9" s="58">
        <f>(C9*C5)+(D9*D5)+(E9*E5)+(F9*F5)</f>
        <v>3.482</v>
      </c>
      <c r="H9" s="54">
        <v>3.5</v>
      </c>
    </row>
    <row r="10" spans="1:8" ht="64.5" customHeight="1">
      <c r="A10" s="26" t="s">
        <v>117</v>
      </c>
      <c r="B10" s="26"/>
      <c r="C10" s="26">
        <v>0.5</v>
      </c>
      <c r="D10" s="26">
        <v>0.97</v>
      </c>
      <c r="E10" s="26">
        <v>1</v>
      </c>
      <c r="F10" s="73">
        <v>1</v>
      </c>
      <c r="G10" s="58">
        <f>(C10*C5)+(D10*D5)+(E10*E5)+(F10*F5)</f>
        <v>3.173</v>
      </c>
      <c r="H10" s="54">
        <v>3.5</v>
      </c>
    </row>
    <row r="11" spans="1:8" ht="55.5" customHeight="1">
      <c r="A11" s="131" t="s">
        <v>91</v>
      </c>
      <c r="B11" s="131"/>
      <c r="C11" s="131"/>
      <c r="D11" s="131"/>
      <c r="E11" s="131"/>
      <c r="F11" s="131"/>
      <c r="G11" s="131"/>
      <c r="H11" s="132"/>
    </row>
    <row r="12" spans="1:8" ht="18">
      <c r="A12" s="75"/>
      <c r="B12" s="133" t="s">
        <v>120</v>
      </c>
      <c r="C12" s="133"/>
      <c r="D12" s="38"/>
      <c r="E12" s="38"/>
      <c r="F12" s="38"/>
      <c r="G12" s="38"/>
      <c r="H12" s="38"/>
    </row>
    <row r="14" spans="1:8" ht="18">
      <c r="A14" s="63" t="s">
        <v>118</v>
      </c>
      <c r="B14" s="54"/>
      <c r="C14" s="54"/>
      <c r="D14" s="54"/>
      <c r="E14" s="54"/>
      <c r="F14" s="54"/>
      <c r="G14" s="54"/>
      <c r="H14" s="54"/>
    </row>
    <row r="15" spans="1:8" ht="18">
      <c r="A15" s="54" t="s">
        <v>98</v>
      </c>
      <c r="B15" s="54"/>
      <c r="C15" s="74">
        <v>0.6</v>
      </c>
      <c r="D15" s="74">
        <v>0</v>
      </c>
      <c r="E15" s="74">
        <v>1</v>
      </c>
      <c r="F15" s="74">
        <v>0</v>
      </c>
      <c r="G15" s="74"/>
      <c r="H15" s="74">
        <f>SUM(C15:F15)</f>
        <v>1.6</v>
      </c>
    </row>
    <row r="16" spans="1:8" ht="36">
      <c r="A16" s="54" t="s">
        <v>99</v>
      </c>
      <c r="B16" s="54"/>
      <c r="C16" s="74">
        <v>0.6</v>
      </c>
      <c r="D16" s="74">
        <v>0</v>
      </c>
      <c r="E16" s="74">
        <v>1</v>
      </c>
      <c r="F16" s="74">
        <v>0</v>
      </c>
      <c r="G16" s="74"/>
      <c r="H16" s="74">
        <f>SUM(C16:F16)</f>
        <v>1.6</v>
      </c>
    </row>
    <row r="17" spans="1:8" ht="18">
      <c r="A17" s="54" t="s">
        <v>100</v>
      </c>
      <c r="B17" s="54"/>
      <c r="C17" s="74">
        <v>0.6</v>
      </c>
      <c r="D17" s="74">
        <v>0.9</v>
      </c>
      <c r="E17" s="74">
        <v>1</v>
      </c>
      <c r="F17" s="74">
        <v>1</v>
      </c>
      <c r="G17" s="74"/>
      <c r="H17" s="74">
        <f>SUM(C17:F17)</f>
        <v>3.5</v>
      </c>
    </row>
    <row r="18" spans="1:8" ht="36">
      <c r="A18" s="54" t="s">
        <v>101</v>
      </c>
      <c r="B18" s="54"/>
      <c r="C18" s="74">
        <v>0.6</v>
      </c>
      <c r="D18" s="74">
        <v>0.9</v>
      </c>
      <c r="E18" s="74">
        <v>1</v>
      </c>
      <c r="F18" s="74">
        <v>1</v>
      </c>
      <c r="G18" s="74"/>
      <c r="H18" s="74">
        <f>SUM(C18:F18)</f>
        <v>3.5</v>
      </c>
    </row>
    <row r="19" spans="1:8" ht="36">
      <c r="A19" s="54" t="s">
        <v>117</v>
      </c>
      <c r="B19" s="54"/>
      <c r="C19" s="74">
        <v>0.6</v>
      </c>
      <c r="D19" s="74">
        <v>0.9</v>
      </c>
      <c r="E19" s="74">
        <v>1</v>
      </c>
      <c r="F19" s="74">
        <v>1</v>
      </c>
      <c r="G19" s="74"/>
      <c r="H19" s="74">
        <f>SUM(C19:F19)</f>
        <v>3.5</v>
      </c>
    </row>
  </sheetData>
  <sheetProtection/>
  <mergeCells count="6">
    <mergeCell ref="A3:A5"/>
    <mergeCell ref="B3:B5"/>
    <mergeCell ref="C3:F3"/>
    <mergeCell ref="A1:F1"/>
    <mergeCell ref="A11:H11"/>
    <mergeCell ref="B12:C12"/>
  </mergeCells>
  <printOptions/>
  <pageMargins left="0.1968503937007874" right="0.1968503937007874" top="0.15748031496062992" bottom="0.31496062992125984" header="0.15748031496062992" footer="0.31496062992125984"/>
  <pageSetup fitToHeight="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2" zoomScaleNormal="69" zoomScaleSheetLayoutView="62" workbookViewId="0" topLeftCell="A1">
      <selection activeCell="E8" sqref="E8"/>
    </sheetView>
  </sheetViews>
  <sheetFormatPr defaultColWidth="9.140625" defaultRowHeight="15"/>
  <cols>
    <col min="1" max="1" width="84.421875" style="0" customWidth="1"/>
    <col min="2" max="2" width="6.00390625" style="0" bestFit="1" customWidth="1"/>
    <col min="3" max="3" width="44.140625" style="0" customWidth="1"/>
    <col min="4" max="5" width="34.421875" style="0" customWidth="1"/>
    <col min="6" max="6" width="44.421875" style="0" customWidth="1"/>
    <col min="7" max="7" width="25.7109375" style="0" customWidth="1"/>
    <col min="8" max="8" width="10.421875" style="0" customWidth="1"/>
    <col min="9" max="9" width="10.140625" style="0" customWidth="1"/>
    <col min="10" max="10" width="0.9921875" style="0" customWidth="1"/>
    <col min="11" max="14" width="8.8515625" style="0" hidden="1" customWidth="1"/>
  </cols>
  <sheetData>
    <row r="1" spans="1:7" ht="18">
      <c r="A1" s="112">
        <v>5</v>
      </c>
      <c r="B1" s="112"/>
      <c r="C1" s="112"/>
      <c r="D1" s="112"/>
      <c r="E1" s="112"/>
      <c r="F1" s="112"/>
      <c r="G1" s="112"/>
    </row>
    <row r="3" spans="1:9" ht="18.75" customHeight="1">
      <c r="A3" s="114" t="s">
        <v>81</v>
      </c>
      <c r="B3" s="114" t="s">
        <v>0</v>
      </c>
      <c r="C3" s="134" t="s">
        <v>69</v>
      </c>
      <c r="D3" s="135"/>
      <c r="E3" s="135"/>
      <c r="F3" s="135"/>
      <c r="G3" s="136"/>
      <c r="H3" s="2"/>
      <c r="I3" s="2"/>
    </row>
    <row r="4" spans="1:9" ht="266.25" customHeight="1">
      <c r="A4" s="115"/>
      <c r="B4" s="115"/>
      <c r="C4" s="26" t="s">
        <v>92</v>
      </c>
      <c r="D4" s="26" t="s">
        <v>93</v>
      </c>
      <c r="E4" s="26" t="s">
        <v>94</v>
      </c>
      <c r="F4" s="26" t="s">
        <v>96</v>
      </c>
      <c r="G4" s="73" t="s">
        <v>95</v>
      </c>
      <c r="H4" s="50" t="s">
        <v>103</v>
      </c>
      <c r="I4" s="51" t="s">
        <v>115</v>
      </c>
    </row>
    <row r="5" spans="1:9" ht="32.25" customHeight="1">
      <c r="A5" s="116"/>
      <c r="B5" s="116"/>
      <c r="C5" s="77">
        <v>0.8</v>
      </c>
      <c r="D5" s="77">
        <v>0.8</v>
      </c>
      <c r="E5" s="77">
        <v>0.5</v>
      </c>
      <c r="F5" s="77">
        <v>0.5</v>
      </c>
      <c r="G5" s="78">
        <v>1.5</v>
      </c>
      <c r="H5" s="50"/>
      <c r="I5" s="51"/>
    </row>
    <row r="6" spans="1:9" ht="18">
      <c r="A6" s="26" t="s">
        <v>98</v>
      </c>
      <c r="B6" s="26"/>
      <c r="C6" s="26">
        <v>0</v>
      </c>
      <c r="D6" s="26">
        <v>0</v>
      </c>
      <c r="E6" s="99">
        <v>0</v>
      </c>
      <c r="F6" s="26">
        <v>1</v>
      </c>
      <c r="G6" s="79">
        <v>1</v>
      </c>
      <c r="H6" s="50">
        <f>(C6*C5)+(D6*D5)+(E6*E5)+(F6*F5)+(G6*G5)</f>
        <v>2</v>
      </c>
      <c r="I6" s="51">
        <v>2</v>
      </c>
    </row>
    <row r="7" spans="1:9" ht="36">
      <c r="A7" s="26" t="s">
        <v>99</v>
      </c>
      <c r="B7" s="26"/>
      <c r="C7" s="26">
        <v>0</v>
      </c>
      <c r="D7" s="26">
        <v>0</v>
      </c>
      <c r="E7" s="26">
        <v>1</v>
      </c>
      <c r="F7" s="26">
        <v>1</v>
      </c>
      <c r="G7" s="73">
        <v>1</v>
      </c>
      <c r="H7" s="50">
        <f>(C7*C5)+(D7*D5)+(E7*E5)+(F7*F5)+(G7*G5)</f>
        <v>2.5</v>
      </c>
      <c r="I7" s="51">
        <v>2.5</v>
      </c>
    </row>
    <row r="8" spans="1:9" ht="18">
      <c r="A8" s="26" t="s">
        <v>100</v>
      </c>
      <c r="B8" s="26"/>
      <c r="C8" s="26">
        <v>1</v>
      </c>
      <c r="D8" s="45">
        <v>0</v>
      </c>
      <c r="E8" s="105">
        <v>0</v>
      </c>
      <c r="F8" s="45">
        <v>1</v>
      </c>
      <c r="G8" s="73">
        <v>1</v>
      </c>
      <c r="H8" s="50">
        <f>(C8*C5)+(D8*D5)+(E8*E5)+(F8*F5)+(G8*G5)</f>
        <v>2.8</v>
      </c>
      <c r="I8" s="51">
        <v>3.3</v>
      </c>
    </row>
    <row r="9" spans="1:9" ht="37.5" customHeight="1">
      <c r="A9" s="26" t="s">
        <v>101</v>
      </c>
      <c r="B9" s="26"/>
      <c r="C9" s="26">
        <v>1</v>
      </c>
      <c r="D9" s="26">
        <v>1</v>
      </c>
      <c r="E9" s="99">
        <v>0</v>
      </c>
      <c r="F9" s="26">
        <v>1</v>
      </c>
      <c r="G9" s="73">
        <v>1</v>
      </c>
      <c r="H9" s="50">
        <f>(C9*C5)+(D9*D5)+(E9*E5)+(F9*F5)+(G9*G5)</f>
        <v>3.6</v>
      </c>
      <c r="I9" s="51">
        <v>3.6</v>
      </c>
    </row>
    <row r="10" spans="1:9" ht="33.75" customHeight="1">
      <c r="A10" s="26" t="s">
        <v>117</v>
      </c>
      <c r="B10" s="26"/>
      <c r="C10" s="26">
        <v>1</v>
      </c>
      <c r="D10" s="26">
        <v>0</v>
      </c>
      <c r="E10" s="26">
        <v>1</v>
      </c>
      <c r="F10" s="45">
        <v>0</v>
      </c>
      <c r="G10" s="73">
        <v>0</v>
      </c>
      <c r="H10" s="50">
        <f>(C10*C5)+(D10*D5)+(E10*E5)+(F10*F5)+(G10*G5)</f>
        <v>1.3</v>
      </c>
      <c r="I10" s="51">
        <v>3.3</v>
      </c>
    </row>
    <row r="11" spans="1:9" ht="18">
      <c r="A11" s="26"/>
      <c r="B11" s="26"/>
      <c r="C11" s="26"/>
      <c r="D11" s="26"/>
      <c r="E11" s="26"/>
      <c r="F11" s="26"/>
      <c r="G11" s="73"/>
      <c r="H11" s="2"/>
      <c r="I11" s="2"/>
    </row>
    <row r="12" spans="1:9" ht="15.75" customHeight="1">
      <c r="A12" s="47"/>
      <c r="B12" s="29"/>
      <c r="C12" s="29" t="s">
        <v>128</v>
      </c>
      <c r="D12" s="29"/>
      <c r="E12" s="29"/>
      <c r="F12" s="29"/>
      <c r="G12" s="29"/>
      <c r="H12" s="29"/>
      <c r="I12" s="29"/>
    </row>
    <row r="13" spans="1:9" ht="18" hidden="1">
      <c r="A13" s="29"/>
      <c r="B13" s="29"/>
      <c r="C13" s="29"/>
      <c r="D13" s="29"/>
      <c r="E13" s="29"/>
      <c r="F13" s="29"/>
      <c r="G13" s="29"/>
      <c r="H13" s="29"/>
      <c r="I13" s="29"/>
    </row>
    <row r="14" spans="1:9" ht="18" hidden="1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18" hidden="1">
      <c r="A15" s="29"/>
      <c r="B15" s="29"/>
      <c r="C15" s="29"/>
      <c r="D15" s="29"/>
      <c r="E15" s="29"/>
      <c r="F15" s="29"/>
      <c r="G15" s="29"/>
      <c r="H15" s="29"/>
      <c r="I15" s="29"/>
    </row>
    <row r="16" spans="1:9" ht="18" hidden="1">
      <c r="A16" s="29"/>
      <c r="B16" s="29"/>
      <c r="C16" s="29"/>
      <c r="D16" s="29"/>
      <c r="E16" s="29"/>
      <c r="F16" s="29"/>
      <c r="G16" s="29"/>
      <c r="H16" s="29"/>
      <c r="I16" s="29"/>
    </row>
    <row r="17" spans="1:9" ht="18" hidden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8" hidden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8" hidden="1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8" hidden="1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8" hidden="1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8" hidden="1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8" hidden="1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8" hidden="1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8" hidden="1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18" hidden="1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8">
      <c r="A27" s="107"/>
      <c r="B27" s="29"/>
      <c r="C27" s="29" t="s">
        <v>132</v>
      </c>
      <c r="D27" s="29"/>
      <c r="E27" s="29"/>
      <c r="F27" s="29"/>
      <c r="G27" s="29"/>
      <c r="H27" s="29"/>
      <c r="I27" s="29"/>
    </row>
    <row r="28" spans="1:9" ht="18">
      <c r="A28" s="68" t="s">
        <v>118</v>
      </c>
      <c r="B28" s="72"/>
      <c r="C28" s="72"/>
      <c r="D28" s="72"/>
      <c r="E28" s="72"/>
      <c r="F28" s="72"/>
      <c r="G28" s="72"/>
      <c r="H28" s="72"/>
      <c r="I28" s="72"/>
    </row>
    <row r="29" spans="1:9" ht="18">
      <c r="A29" s="54" t="s">
        <v>98</v>
      </c>
      <c r="B29" s="51"/>
      <c r="C29" s="51">
        <v>0</v>
      </c>
      <c r="D29" s="51">
        <v>0</v>
      </c>
      <c r="E29" s="51">
        <v>0</v>
      </c>
      <c r="F29" s="51">
        <v>0.5</v>
      </c>
      <c r="G29" s="51">
        <v>1.5</v>
      </c>
      <c r="H29" s="51"/>
      <c r="I29" s="51">
        <f>SUM(C29:G29)</f>
        <v>2</v>
      </c>
    </row>
    <row r="30" spans="1:9" ht="36">
      <c r="A30" s="54" t="s">
        <v>99</v>
      </c>
      <c r="B30" s="51"/>
      <c r="C30" s="51">
        <v>0</v>
      </c>
      <c r="D30" s="51">
        <v>0</v>
      </c>
      <c r="E30" s="51">
        <v>0.5</v>
      </c>
      <c r="F30" s="51">
        <v>0.5</v>
      </c>
      <c r="G30" s="51">
        <v>1.5</v>
      </c>
      <c r="H30" s="51"/>
      <c r="I30" s="51">
        <f>SUM(C30:G30)</f>
        <v>2.5</v>
      </c>
    </row>
    <row r="31" spans="1:9" ht="18">
      <c r="A31" s="54" t="s">
        <v>100</v>
      </c>
      <c r="B31" s="51"/>
      <c r="C31" s="51">
        <v>0.8</v>
      </c>
      <c r="D31" s="51">
        <v>0</v>
      </c>
      <c r="E31" s="51">
        <v>0.5</v>
      </c>
      <c r="F31" s="51">
        <v>0.5</v>
      </c>
      <c r="G31" s="51">
        <v>1.5</v>
      </c>
      <c r="H31" s="51"/>
      <c r="I31" s="51">
        <f>SUM(C31:G31)</f>
        <v>3.3</v>
      </c>
    </row>
    <row r="32" spans="1:9" ht="36">
      <c r="A32" s="54" t="s">
        <v>101</v>
      </c>
      <c r="B32" s="51"/>
      <c r="C32" s="51">
        <v>0.8</v>
      </c>
      <c r="D32" s="51">
        <v>0.8</v>
      </c>
      <c r="E32" s="51">
        <v>0</v>
      </c>
      <c r="F32" s="51">
        <v>0.5</v>
      </c>
      <c r="G32" s="51">
        <v>1.5</v>
      </c>
      <c r="H32" s="51"/>
      <c r="I32" s="51">
        <f>SUM(C32:G32)</f>
        <v>3.6</v>
      </c>
    </row>
    <row r="33" spans="1:9" ht="36">
      <c r="A33" s="54" t="s">
        <v>117</v>
      </c>
      <c r="B33" s="51"/>
      <c r="C33" s="51">
        <v>0.8</v>
      </c>
      <c r="D33" s="51">
        <v>0</v>
      </c>
      <c r="E33" s="51">
        <v>0.5</v>
      </c>
      <c r="F33" s="51">
        <v>0.5</v>
      </c>
      <c r="G33" s="51">
        <v>1.5</v>
      </c>
      <c r="H33" s="51"/>
      <c r="I33" s="51">
        <f>SUM(C33:G33)</f>
        <v>3.3</v>
      </c>
    </row>
    <row r="34" spans="1:9" ht="18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4">
    <mergeCell ref="A3:A5"/>
    <mergeCell ref="B3:B5"/>
    <mergeCell ref="A1:G1"/>
    <mergeCell ref="C3:G3"/>
  </mergeCells>
  <printOptions horizontalCentered="1"/>
  <pageMargins left="0" right="0" top="0.15748031496062992" bottom="0" header="0.15748031496062992" footer="0.15748031496062992"/>
  <pageSetup fitToHeight="0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view="pageBreakPreview" zoomScale="47" zoomScaleNormal="60" zoomScaleSheetLayoutView="47" zoomScalePageLayoutView="0" workbookViewId="0" topLeftCell="A1">
      <selection activeCell="C3" sqref="C3"/>
    </sheetView>
  </sheetViews>
  <sheetFormatPr defaultColWidth="9.140625" defaultRowHeight="15"/>
  <cols>
    <col min="1" max="1" width="71.421875" style="0" customWidth="1"/>
    <col min="2" max="2" width="6.00390625" style="0" bestFit="1" customWidth="1"/>
    <col min="3" max="3" width="37.421875" style="0" customWidth="1"/>
    <col min="4" max="4" width="38.421875" style="0" customWidth="1"/>
    <col min="5" max="5" width="30.8515625" style="0" customWidth="1"/>
    <col min="6" max="6" width="33.421875" style="16" customWidth="1"/>
    <col min="8" max="8" width="12.421875" style="0" customWidth="1"/>
    <col min="9" max="9" width="11.8515625" style="0" customWidth="1"/>
    <col min="10" max="10" width="11.140625" style="0" customWidth="1"/>
  </cols>
  <sheetData>
    <row r="2" spans="1:10" ht="18.75" customHeight="1">
      <c r="A2" s="117" t="s">
        <v>81</v>
      </c>
      <c r="B2" s="117" t="s">
        <v>0</v>
      </c>
      <c r="C2" s="140" t="s">
        <v>69</v>
      </c>
      <c r="D2" s="141"/>
      <c r="E2" s="141"/>
      <c r="F2" s="141"/>
      <c r="G2" s="142"/>
      <c r="H2" s="97"/>
      <c r="I2" s="98"/>
      <c r="J2" s="95"/>
    </row>
    <row r="3" spans="1:10" ht="337.5" customHeight="1">
      <c r="A3" s="117"/>
      <c r="B3" s="117"/>
      <c r="C3" s="89" t="s">
        <v>97</v>
      </c>
      <c r="D3" s="89" t="s">
        <v>78</v>
      </c>
      <c r="E3" s="89" t="s">
        <v>121</v>
      </c>
      <c r="F3" s="89" t="s">
        <v>79</v>
      </c>
      <c r="G3" s="90" t="s">
        <v>104</v>
      </c>
      <c r="H3" s="91" t="s">
        <v>115</v>
      </c>
      <c r="I3" s="49" t="s">
        <v>122</v>
      </c>
      <c r="J3" s="49" t="s">
        <v>127</v>
      </c>
    </row>
    <row r="4" spans="1:10" ht="18">
      <c r="A4" s="117"/>
      <c r="B4" s="117"/>
      <c r="C4" s="92">
        <v>1</v>
      </c>
      <c r="D4" s="92">
        <v>1.5</v>
      </c>
      <c r="E4" s="92">
        <v>0.5</v>
      </c>
      <c r="F4" s="92">
        <v>0.5</v>
      </c>
      <c r="G4" s="90"/>
      <c r="H4" s="91"/>
      <c r="I4" s="49"/>
      <c r="J4" s="95"/>
    </row>
    <row r="5" spans="1:10" ht="40.5" customHeight="1">
      <c r="A5" s="26" t="s">
        <v>98</v>
      </c>
      <c r="B5" s="26"/>
      <c r="C5" s="89">
        <v>1</v>
      </c>
      <c r="D5" s="89">
        <v>1</v>
      </c>
      <c r="E5" s="93">
        <v>0</v>
      </c>
      <c r="F5" s="89">
        <v>0</v>
      </c>
      <c r="G5" s="90">
        <f>(C5*C4)+(D5*D4)+(E5*E4)+(F5*F4)</f>
        <v>2.5</v>
      </c>
      <c r="H5" s="91">
        <v>2.5</v>
      </c>
      <c r="I5" s="94">
        <f>SUM('1.1-1.4'!G7,'2.1-2.4'!G5,'3.1-4.1'!G5,'5.1-5.4'!G6,'5.5-5.9'!H6,'6.1-6.5'!G5)</f>
        <v>12.865</v>
      </c>
      <c r="J5" s="49">
        <v>14.6</v>
      </c>
    </row>
    <row r="6" spans="1:10" ht="45" customHeight="1">
      <c r="A6" s="26" t="s">
        <v>99</v>
      </c>
      <c r="B6" s="26"/>
      <c r="C6" s="89">
        <v>1</v>
      </c>
      <c r="D6" s="89">
        <v>1</v>
      </c>
      <c r="E6" s="93">
        <v>0</v>
      </c>
      <c r="F6" s="89">
        <v>0</v>
      </c>
      <c r="G6" s="90">
        <f>(C6*C4)+(D6*D4)+(E6*E4)+(F6*F4)</f>
        <v>2.5</v>
      </c>
      <c r="H6" s="91">
        <v>2.5</v>
      </c>
      <c r="I6" s="94">
        <f>SUM('1.1-1.4'!G8,'2.1-2.4'!G6,'3.1-4.1'!G6,'5.1-5.4'!G7,'5.5-5.9'!H7,'6.1-6.5'!G6)</f>
        <v>15.005</v>
      </c>
      <c r="J6" s="49">
        <v>15.1</v>
      </c>
    </row>
    <row r="7" spans="1:10" ht="46.5" customHeight="1">
      <c r="A7" s="26" t="s">
        <v>100</v>
      </c>
      <c r="B7" s="26"/>
      <c r="C7" s="89">
        <v>1</v>
      </c>
      <c r="D7" s="89">
        <v>1</v>
      </c>
      <c r="E7" s="93">
        <v>0</v>
      </c>
      <c r="F7" s="89">
        <v>1</v>
      </c>
      <c r="G7" s="90">
        <f>(C7*C4)+(D7*D4)+(E7*E4)+(F7*F4)</f>
        <v>3</v>
      </c>
      <c r="H7" s="91">
        <v>3</v>
      </c>
      <c r="I7" s="94">
        <f>SUM('1.1-1.4'!G9,'2.1-2.4'!G7,'3.1-4.1'!G7,'5.1-5.4'!G8,'5.5-5.9'!H8,'6.1-6.5'!G7)</f>
        <v>18.208000000000002</v>
      </c>
      <c r="J7" s="49">
        <v>20</v>
      </c>
    </row>
    <row r="8" spans="1:10" ht="36.75" customHeight="1">
      <c r="A8" s="26" t="s">
        <v>101</v>
      </c>
      <c r="B8" s="26"/>
      <c r="C8" s="104">
        <v>1</v>
      </c>
      <c r="D8" s="89">
        <v>1</v>
      </c>
      <c r="E8" s="93">
        <v>0</v>
      </c>
      <c r="F8" s="89">
        <v>1</v>
      </c>
      <c r="G8" s="90">
        <f>(C8*C4)+(D8*D4)+(E8*E4)+(F8*F4)</f>
        <v>3</v>
      </c>
      <c r="H8" s="91">
        <v>3</v>
      </c>
      <c r="I8" s="94">
        <f>SUM('1.1-1.4'!G10,'2.1-2.4'!G8,'3.1-4.1'!G8,'5.1-5.4'!G9,'5.5-5.9'!H9,'6.1-6.5'!G8)</f>
        <v>20.05</v>
      </c>
      <c r="J8" s="49">
        <v>20.3</v>
      </c>
    </row>
    <row r="9" spans="1:10" ht="41.25" customHeight="1">
      <c r="A9" s="26" t="s">
        <v>117</v>
      </c>
      <c r="B9" s="26"/>
      <c r="C9" s="89">
        <v>0</v>
      </c>
      <c r="D9" s="89">
        <v>1</v>
      </c>
      <c r="E9" s="93">
        <v>0</v>
      </c>
      <c r="F9" s="89">
        <v>1</v>
      </c>
      <c r="G9" s="90">
        <f>(C9*C4)+(D9*D4)+(E9*E4)+(F9*F4)</f>
        <v>2</v>
      </c>
      <c r="H9" s="91">
        <v>3</v>
      </c>
      <c r="I9" s="94">
        <f>SUM('1.1-1.4'!G11,'2.1-2.4'!G9,'3.1-4.1'!G9,'5.1-5.4'!G10,'5.5-5.9'!H10,'6.1-6.5'!G9)</f>
        <v>14.852</v>
      </c>
      <c r="J9" s="49">
        <v>20</v>
      </c>
    </row>
    <row r="10" spans="1:10" ht="20.25" customHeight="1">
      <c r="A10" s="26"/>
      <c r="B10" s="26"/>
      <c r="C10" s="89"/>
      <c r="D10" s="89"/>
      <c r="E10" s="89"/>
      <c r="F10" s="89"/>
      <c r="G10" s="90"/>
      <c r="H10" s="91"/>
      <c r="I10" s="94"/>
      <c r="J10" s="49"/>
    </row>
    <row r="11" spans="1:9" s="21" customFormat="1" ht="36.75" customHeight="1">
      <c r="A11" s="138" t="s">
        <v>80</v>
      </c>
      <c r="B11" s="138"/>
      <c r="C11" s="138"/>
      <c r="D11" s="138"/>
      <c r="E11" s="138"/>
      <c r="F11" s="138"/>
      <c r="G11" s="29"/>
      <c r="H11" s="29"/>
      <c r="I11" s="29"/>
    </row>
    <row r="12" spans="1:9" ht="18">
      <c r="A12" s="46"/>
      <c r="B12" s="139"/>
      <c r="C12" s="139"/>
      <c r="D12" s="29"/>
      <c r="E12" s="29"/>
      <c r="F12" s="46"/>
      <c r="G12" s="29"/>
      <c r="H12" s="29"/>
      <c r="I12" s="29"/>
    </row>
    <row r="13" spans="1:9" ht="18">
      <c r="A13" s="47"/>
      <c r="B13" s="137" t="s">
        <v>116</v>
      </c>
      <c r="C13" s="137"/>
      <c r="D13" s="29"/>
      <c r="E13" s="29"/>
      <c r="F13" s="46"/>
      <c r="G13" s="29"/>
      <c r="H13" s="29"/>
      <c r="I13" s="29"/>
    </row>
    <row r="14" spans="1:9" ht="18">
      <c r="A14" s="29"/>
      <c r="B14" s="29"/>
      <c r="C14" s="29"/>
      <c r="D14" s="29"/>
      <c r="E14" s="29"/>
      <c r="F14" s="46"/>
      <c r="G14" s="29"/>
      <c r="H14" s="29"/>
      <c r="I14" s="29"/>
    </row>
    <row r="15" spans="1:9" ht="18">
      <c r="A15" s="29"/>
      <c r="B15" s="29"/>
      <c r="C15" s="29"/>
      <c r="D15" s="29"/>
      <c r="E15" s="29"/>
      <c r="F15" s="46"/>
      <c r="G15" s="29"/>
      <c r="H15" s="29"/>
      <c r="I15" s="29"/>
    </row>
    <row r="16" spans="1:10" ht="18">
      <c r="A16" s="71" t="s">
        <v>118</v>
      </c>
      <c r="B16" s="72"/>
      <c r="C16" s="72"/>
      <c r="D16" s="72"/>
      <c r="E16" s="72"/>
      <c r="F16" s="72"/>
      <c r="G16" s="72"/>
      <c r="H16" s="72"/>
      <c r="I16" s="72"/>
      <c r="J16" s="96"/>
    </row>
    <row r="17" spans="1:10" ht="18">
      <c r="A17" s="54" t="s">
        <v>98</v>
      </c>
      <c r="B17" s="51"/>
      <c r="C17" s="51">
        <v>1</v>
      </c>
      <c r="D17" s="51">
        <v>1.5</v>
      </c>
      <c r="E17" s="51">
        <v>0</v>
      </c>
      <c r="F17" s="51">
        <v>0</v>
      </c>
      <c r="G17" s="51"/>
      <c r="H17" s="51">
        <f>SUM(C17:G17)</f>
        <v>2.5</v>
      </c>
      <c r="I17" s="51"/>
      <c r="J17" s="96"/>
    </row>
    <row r="18" spans="1:10" ht="36">
      <c r="A18" s="54" t="s">
        <v>99</v>
      </c>
      <c r="B18" s="51"/>
      <c r="C18" s="51">
        <v>1</v>
      </c>
      <c r="D18" s="51">
        <v>1.5</v>
      </c>
      <c r="E18" s="51">
        <v>0</v>
      </c>
      <c r="F18" s="51">
        <v>0</v>
      </c>
      <c r="G18" s="51"/>
      <c r="H18" s="51">
        <f>SUM(C18:G18)</f>
        <v>2.5</v>
      </c>
      <c r="I18" s="51"/>
      <c r="J18" s="96"/>
    </row>
    <row r="19" spans="1:10" ht="36">
      <c r="A19" s="54" t="s">
        <v>100</v>
      </c>
      <c r="B19" s="51"/>
      <c r="C19" s="51">
        <v>1</v>
      </c>
      <c r="D19" s="51">
        <v>1.5</v>
      </c>
      <c r="E19" s="51">
        <v>0</v>
      </c>
      <c r="F19" s="51">
        <v>0.5</v>
      </c>
      <c r="G19" s="51"/>
      <c r="H19" s="51">
        <f>SUM(C19:G19)</f>
        <v>3</v>
      </c>
      <c r="I19" s="51"/>
      <c r="J19" s="96"/>
    </row>
    <row r="20" spans="1:10" ht="36">
      <c r="A20" s="54" t="s">
        <v>101</v>
      </c>
      <c r="B20" s="51"/>
      <c r="C20" s="51">
        <v>1</v>
      </c>
      <c r="D20" s="51">
        <v>1.5</v>
      </c>
      <c r="E20" s="51">
        <v>0</v>
      </c>
      <c r="F20" s="51">
        <v>0.5</v>
      </c>
      <c r="G20" s="51"/>
      <c r="H20" s="51">
        <f>SUM(C20:G20)</f>
        <v>3</v>
      </c>
      <c r="I20" s="51"/>
      <c r="J20" s="96"/>
    </row>
    <row r="21" spans="1:10" ht="36">
      <c r="A21" s="54" t="s">
        <v>117</v>
      </c>
      <c r="B21" s="51"/>
      <c r="C21" s="51">
        <v>1</v>
      </c>
      <c r="D21" s="51">
        <v>1.5</v>
      </c>
      <c r="E21" s="51">
        <v>0</v>
      </c>
      <c r="F21" s="51">
        <v>0.5</v>
      </c>
      <c r="G21" s="51"/>
      <c r="H21" s="51">
        <f>SUM(C21:G21)</f>
        <v>3</v>
      </c>
      <c r="I21" s="51"/>
      <c r="J21" s="96"/>
    </row>
    <row r="22" spans="1:9" ht="18">
      <c r="A22" s="2"/>
      <c r="B22" s="2"/>
      <c r="C22" s="2"/>
      <c r="D22" s="2"/>
      <c r="E22" s="2"/>
      <c r="F22" s="48"/>
      <c r="G22" s="2"/>
      <c r="H22" s="2"/>
      <c r="I22" s="2"/>
    </row>
    <row r="23" spans="1:9" ht="18">
      <c r="A23" s="29"/>
      <c r="B23" s="29"/>
      <c r="C23" s="29"/>
      <c r="D23" s="29"/>
      <c r="E23" s="29"/>
      <c r="F23" s="46"/>
      <c r="G23" s="29"/>
      <c r="H23" s="29"/>
      <c r="I23" s="29"/>
    </row>
    <row r="24" spans="1:9" ht="18">
      <c r="A24" s="29"/>
      <c r="B24" s="29"/>
      <c r="C24" s="29"/>
      <c r="D24" s="29"/>
      <c r="E24" s="29"/>
      <c r="F24" s="46"/>
      <c r="G24" s="29"/>
      <c r="H24" s="29"/>
      <c r="I24" s="29"/>
    </row>
  </sheetData>
  <sheetProtection/>
  <mergeCells count="6">
    <mergeCell ref="B13:C13"/>
    <mergeCell ref="A2:A4"/>
    <mergeCell ref="B2:B4"/>
    <mergeCell ref="A11:F11"/>
    <mergeCell ref="B12:C12"/>
    <mergeCell ref="C2:G2"/>
  </mergeCells>
  <printOptions/>
  <pageMargins left="0" right="0" top="0.3937007874015748" bottom="0" header="0.31496062992125984" footer="0.31496062992125984"/>
  <pageSetup fitToHeight="0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5" sqref="E5"/>
    </sheetView>
  </sheetViews>
  <sheetFormatPr defaultColWidth="9.140625" defaultRowHeight="15"/>
  <cols>
    <col min="5" max="5" width="25.140625" style="0" customWidth="1"/>
  </cols>
  <sheetData>
    <row r="3" spans="1:5" ht="66" customHeight="1">
      <c r="A3" s="146" t="s">
        <v>105</v>
      </c>
      <c r="B3" s="146"/>
      <c r="C3" s="146"/>
      <c r="D3" s="146"/>
      <c r="E3" s="146"/>
    </row>
    <row r="4" spans="1:5" ht="15">
      <c r="A4" s="147" t="s">
        <v>106</v>
      </c>
      <c r="B4" s="147"/>
      <c r="C4" s="147"/>
      <c r="D4" s="147"/>
      <c r="E4" s="32" t="s">
        <v>107</v>
      </c>
    </row>
    <row r="5" spans="1:5" ht="31.5" customHeight="1">
      <c r="A5" s="143" t="s">
        <v>98</v>
      </c>
      <c r="B5" s="144"/>
      <c r="C5" s="144"/>
      <c r="D5" s="145"/>
      <c r="E5" s="80">
        <f>SUM('1.1-1.4'!H7,'2.1-2.4'!H5,'3.1-4.1'!H5,'5.1-5.4'!H6,'5.5-5.9'!I6,'6.1-6.5'!H5)</f>
        <v>14.6</v>
      </c>
    </row>
    <row r="6" spans="1:5" ht="50.25" customHeight="1">
      <c r="A6" s="143" t="s">
        <v>99</v>
      </c>
      <c r="B6" s="144"/>
      <c r="C6" s="144"/>
      <c r="D6" s="145"/>
      <c r="E6" s="80">
        <f>SUM('1.1-1.4'!H8,'2.1-2.4'!H6,'3.1-4.1'!H6,'5.1-5.4'!H7,'5.5-5.9'!I7,'6.1-6.5'!H6)</f>
        <v>15.1</v>
      </c>
    </row>
    <row r="7" spans="1:5" ht="15">
      <c r="A7" s="143" t="s">
        <v>100</v>
      </c>
      <c r="B7" s="144"/>
      <c r="C7" s="144"/>
      <c r="D7" s="145"/>
      <c r="E7" s="80">
        <f>SUM('1.1-1.4'!H9,'2.1-2.4'!H7,'3.1-4.1'!H7,'5.1-5.4'!H8,'5.5-5.9'!I8,'6.1-6.5'!H7)</f>
        <v>20</v>
      </c>
    </row>
    <row r="8" spans="1:5" ht="50.25" customHeight="1">
      <c r="A8" s="143" t="s">
        <v>101</v>
      </c>
      <c r="B8" s="144"/>
      <c r="C8" s="144"/>
      <c r="D8" s="145"/>
      <c r="E8" s="80">
        <f>SUM('1.1-1.4'!H10,'2.1-2.4'!H8,'3.1-4.1'!H8,'5.1-5.4'!H9,'5.5-5.9'!I9,'6.1-6.5'!H8)</f>
        <v>20.3</v>
      </c>
    </row>
    <row r="9" spans="1:5" ht="64.5" customHeight="1">
      <c r="A9" s="143" t="s">
        <v>102</v>
      </c>
      <c r="B9" s="144"/>
      <c r="C9" s="144"/>
      <c r="D9" s="145"/>
      <c r="E9" s="80">
        <f>SUM('1.1-1.4'!H11,'2.1-2.4'!H9,'3.1-4.1'!H9,'5.1-5.4'!H10,'5.5-5.9'!I10,'6.1-6.5'!H9)</f>
        <v>20</v>
      </c>
    </row>
    <row r="10" spans="1:5" ht="15">
      <c r="A10" s="28"/>
      <c r="B10" s="28"/>
      <c r="C10" s="28"/>
      <c r="D10" s="28"/>
      <c r="E10" s="28"/>
    </row>
    <row r="11" spans="1:5" ht="17.25">
      <c r="A11" s="27"/>
      <c r="B11" s="27"/>
      <c r="C11" s="27"/>
      <c r="D11" s="27"/>
      <c r="E11" s="27"/>
    </row>
    <row r="12" spans="1:5" ht="17.25">
      <c r="A12" s="27"/>
      <c r="B12" s="27"/>
      <c r="C12" s="27"/>
      <c r="D12" s="27"/>
      <c r="E12" s="27"/>
    </row>
    <row r="13" spans="1:5" ht="17.25">
      <c r="A13" s="27"/>
      <c r="B13" s="27"/>
      <c r="C13" s="27"/>
      <c r="D13" s="27"/>
      <c r="E13" s="27"/>
    </row>
    <row r="14" spans="1:5" ht="17.25">
      <c r="A14" s="27"/>
      <c r="B14" s="27"/>
      <c r="C14" s="27"/>
      <c r="D14" s="27"/>
      <c r="E14" s="27"/>
    </row>
    <row r="15" spans="1:5" ht="17.25">
      <c r="A15" s="27"/>
      <c r="B15" s="27"/>
      <c r="C15" s="27"/>
      <c r="D15" s="27"/>
      <c r="E15" s="27"/>
    </row>
    <row r="16" spans="1:5" ht="17.25">
      <c r="A16" s="27"/>
      <c r="B16" s="27"/>
      <c r="C16" s="27"/>
      <c r="D16" s="27"/>
      <c r="E16" s="27"/>
    </row>
    <row r="17" spans="1:5" ht="17.25">
      <c r="A17" s="27"/>
      <c r="B17" s="27"/>
      <c r="C17" s="27"/>
      <c r="D17" s="27"/>
      <c r="E17" s="27"/>
    </row>
    <row r="18" spans="1:5" ht="17.25">
      <c r="A18" s="27"/>
      <c r="B18" s="27"/>
      <c r="C18" s="27"/>
      <c r="D18" s="27"/>
      <c r="E18" s="27"/>
    </row>
    <row r="19" spans="1:5" ht="17.25">
      <c r="A19" s="27"/>
      <c r="B19" s="27"/>
      <c r="C19" s="27"/>
      <c r="D19" s="27"/>
      <c r="E19" s="27"/>
    </row>
  </sheetData>
  <sheetProtection/>
  <mergeCells count="7">
    <mergeCell ref="A7:D7"/>
    <mergeCell ref="A8:D8"/>
    <mergeCell ref="A9:D9"/>
    <mergeCell ref="A3:E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Е.Н. Александрова</cp:lastModifiedBy>
  <cp:lastPrinted>2022-03-17T05:17:26Z</cp:lastPrinted>
  <dcterms:created xsi:type="dcterms:W3CDTF">2006-09-28T05:33:49Z</dcterms:created>
  <dcterms:modified xsi:type="dcterms:W3CDTF">2022-03-17T09:58:35Z</dcterms:modified>
  <cp:category/>
  <cp:version/>
  <cp:contentType/>
  <cp:contentStatus/>
</cp:coreProperties>
</file>