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'Лист1'!$16:$19</definedName>
    <definedName name="_xlnm.Print_Area" localSheetId="0">'Лист1'!$A$1:$L$45</definedName>
  </definedNames>
  <calcPr fullCalcOnLoad="1"/>
</workbook>
</file>

<file path=xl/sharedStrings.xml><?xml version="1.0" encoding="utf-8"?>
<sst xmlns="http://schemas.openxmlformats.org/spreadsheetml/2006/main" count="77" uniqueCount="44">
  <si>
    <t>№</t>
  </si>
  <si>
    <t>Наименование   мероприятий</t>
  </si>
  <si>
    <t>Общий объем финансирования, тысяч рублей</t>
  </si>
  <si>
    <t>Источники финансирования</t>
  </si>
  <si>
    <t>Ответственный исполнитель</t>
  </si>
  <si>
    <t>Всего</t>
  </si>
  <si>
    <t>Местный бюджет</t>
  </si>
  <si>
    <t>Областной бюджет</t>
  </si>
  <si>
    <r>
      <t xml:space="preserve">ВСЕГО по Программе,
</t>
    </r>
    <r>
      <rPr>
        <sz val="12"/>
        <color indexed="8"/>
        <rFont val="Times New Roman"/>
        <family val="1"/>
      </rPr>
      <t>в том числе:</t>
    </r>
  </si>
  <si>
    <t xml:space="preserve">Годы реализации </t>
  </si>
  <si>
    <t>2021-2025</t>
  </si>
  <si>
    <t xml:space="preserve">ИТОГО по задаче 1 </t>
  </si>
  <si>
    <t>В рамках текущей деятельности</t>
  </si>
  <si>
    <t>Федеральный бюджет</t>
  </si>
  <si>
    <t>Итого по Задаче 3</t>
  </si>
  <si>
    <t xml:space="preserve">ИТОГО по задаче 2 </t>
  </si>
  <si>
    <t>Цель Программы: Повышение эффективности управления муниципальной собственностью путем оптимизации состава муниципального имущества, совершенствование системы учета муниципального имущества, увеличение доходов бюджета на основе эффективного управления муниципальным имуществом</t>
  </si>
  <si>
    <t>Задача 1 «Повышение эффективности использования отдельных объектов муниципального имущества, в т.ч. проведение государственной регистрации прав на недвижимое имущество (проведение технической инвентаризации объектов недвижимого имущества)»:</t>
  </si>
  <si>
    <t xml:space="preserve">Изготовление технической документации.
Проведение работ по определению
рыночной стоимости объектов недвижимого
имущества, находящегося в муниципальной 
собственности, и земельных участков для 
последующего предоставления на аукционах
и торгах, подготовке заключений   специали-
зированными организациями о техническом
состоянии аварийных зданий
</t>
  </si>
  <si>
    <t xml:space="preserve">ГРБС и Исполнитель: Администрация городского округа Октябрьск (КИО)                              </t>
  </si>
  <si>
    <t xml:space="preserve">ГРБС и Исполнитель: Администрация горосдкого округа Октябрьск  (КИО)                        </t>
  </si>
  <si>
    <t>Оплата взносов на капитальный ремонт  муниципальных жилых/нежилых помещений в многоквартирных жилых домах</t>
  </si>
  <si>
    <t>Оплата коммунальных услуг и содержание муниципальных жилых/нежилых помещений в многоквартирных жилых домах, а также  в отдельностоящих зданиях, составляющих имущество казны</t>
  </si>
  <si>
    <t>1</t>
  </si>
  <si>
    <t>2</t>
  </si>
  <si>
    <t>3</t>
  </si>
  <si>
    <t>4</t>
  </si>
  <si>
    <t>Уплата транспортного налога имущества казны</t>
  </si>
  <si>
    <t>5</t>
  </si>
  <si>
    <t>Задача 2 Повышение эффективности землепользования (организация работ по межеванию земельных участков и постановки их на государственный кадастровый учет)</t>
  </si>
  <si>
    <t xml:space="preserve">Проведение кадастровых работ в отношении 
земельных участков  и иных объектов
недвижимости,  а также  проведение  работ по признанию 
бесхозяйными земельных участков и объектов недвижимости,
расположенных на территории  городского
округа Октябрьск, признании их выморочным 
имуществом, регистрации права муниципальной 
собственности на такие объекты 
для последующего предоставления
и вовлечения в хозяйственный  оборот
</t>
  </si>
  <si>
    <t>Проведение комплексных кадастровых работ на территории г.о. Октябрьск</t>
  </si>
  <si>
    <t>Задача 3 «Обеспечение доступа субъектов малого и среднего предпринимательства к предоставляемому на льготных условиях имуществу за счет дополнения общего количества объектов в Перечне имущества для предоставления субъектам МСП»</t>
  </si>
  <si>
    <t xml:space="preserve">  Расширение Перечня имущества для предоставления субъектам малого и среднего предпринимательства</t>
  </si>
  <si>
    <t>Предоставление субъектам малого и среднего предпринимательства объектов недвижимого имущества включенных в Перечень имущества для предоставления субъектам малого и среднего предпринимательства</t>
  </si>
  <si>
    <t>0,0</t>
  </si>
  <si>
    <t xml:space="preserve">к муниципальной программе "Управление муниципальным
 имуществом городского округа
 Октябрьск Самарской области
на 2021-2025 годы"
</t>
  </si>
  <si>
    <t xml:space="preserve">ПЕРЕЧЕНЬ МЕРОПРИЯТИЙ МУНИЦИПАЛЬНОЙ ПРОГРАММЫ  ГОРОДСКОГО ОКРУГА ОКТЯБРЬСК                                                                                                                                                                                                                                                                                  "УПРАВЛЕНИЕ МУНИЦИПАЛЬНЫМ ИМУЩЕСТВОМ ГОРОДСКОГО ОКРУГА ОКТЯБРЬСК САМАРСКОЙ ОБЛАСТИ НА 2021-2025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</si>
  <si>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Приобретение оборудования, приборов учета и текущий ремонт</t>
    </r>
    <r>
      <rPr>
        <sz val="12"/>
        <color indexed="8"/>
        <rFont val="Times New Roman"/>
        <family val="1"/>
      </rPr>
      <t xml:space="preserve">  в  муниципальных жилых/нежилых помещениях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многоквартирных жилых домах </t>
    </r>
  </si>
  <si>
    <t xml:space="preserve">ГРБС и Исполнитель: Администрация горосдкого округа Октябрьск  (МКУ г.о. Октябрьск "Управление по вопросам ЖКХ, энергетики и функционирования ЕДДС")                        </t>
  </si>
  <si>
    <t>6</t>
  </si>
  <si>
    <t xml:space="preserve">Осуществление технического надзора за техническим состоянием имущества, находящегося в казне городского округа Октябрьск </t>
  </si>
  <si>
    <t>ПРИЛОЖЕНИЕ №2</t>
  </si>
  <si>
    <t>ПРИЛОЖЕНИЕ №2
к постановлению Администрации
городского округа Октябрьск
от   30.12.2022   № 1348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</si>
</sst>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Alignment="1">
      <alignment horizontal="left" indent="1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15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center" vertical="top" wrapText="1"/>
    </xf>
    <xf numFmtId="4" fontId="18" fillId="0" borderId="15" xfId="0" applyNumberFormat="1" applyFont="1" applyFill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18" fillId="0" borderId="17" xfId="0" applyNumberFormat="1" applyFont="1" applyFill="1" applyBorder="1" applyAlignment="1">
      <alignment horizontal="center" vertical="top" wrapText="1"/>
    </xf>
    <xf numFmtId="4" fontId="18" fillId="0" borderId="18" xfId="0" applyNumberFormat="1" applyFont="1" applyFill="1" applyBorder="1" applyAlignment="1">
      <alignment horizontal="center" vertical="top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8" fillId="0" borderId="20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4" fontId="18" fillId="0" borderId="21" xfId="0" applyNumberFormat="1" applyFont="1" applyFill="1" applyBorder="1" applyAlignment="1">
      <alignment horizontal="center" vertical="top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4" fontId="22" fillId="0" borderId="26" xfId="0" applyNumberFormat="1" applyFont="1" applyFill="1" applyBorder="1" applyAlignment="1">
      <alignment horizontal="center" vertical="top" wrapText="1"/>
    </xf>
    <xf numFmtId="4" fontId="22" fillId="0" borderId="13" xfId="0" applyNumberFormat="1" applyFont="1" applyFill="1" applyBorder="1" applyAlignment="1">
      <alignment horizontal="center" vertical="top" wrapText="1"/>
    </xf>
    <xf numFmtId="3" fontId="21" fillId="0" borderId="17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wrapText="1"/>
    </xf>
    <xf numFmtId="4" fontId="18" fillId="0" borderId="28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4" fontId="22" fillId="0" borderId="10" xfId="0" applyNumberFormat="1" applyFont="1" applyFill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center" wrapText="1"/>
    </xf>
    <xf numFmtId="3" fontId="22" fillId="0" borderId="27" xfId="0" applyNumberFormat="1" applyFont="1" applyFill="1" applyBorder="1" applyAlignment="1">
      <alignment horizontal="center" wrapText="1"/>
    </xf>
    <xf numFmtId="3" fontId="22" fillId="0" borderId="24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4" fontId="18" fillId="0" borderId="23" xfId="0" applyNumberFormat="1" applyFont="1" applyFill="1" applyBorder="1" applyAlignment="1">
      <alignment horizontal="center" vertical="top" wrapText="1"/>
    </xf>
    <xf numFmtId="4" fontId="18" fillId="0" borderId="29" xfId="0" applyNumberFormat="1" applyFont="1" applyFill="1" applyBorder="1" applyAlignment="1">
      <alignment horizontal="center" vertical="top" wrapText="1"/>
    </xf>
    <xf numFmtId="4" fontId="22" fillId="0" borderId="18" xfId="0" applyNumberFormat="1" applyFont="1" applyFill="1" applyBorder="1" applyAlignment="1">
      <alignment horizontal="left" vertical="top" wrapText="1"/>
    </xf>
    <xf numFmtId="4" fontId="22" fillId="0" borderId="30" xfId="0" applyNumberFormat="1" applyFont="1" applyFill="1" applyBorder="1" applyAlignment="1">
      <alignment horizontal="left" vertical="top" wrapText="1"/>
    </xf>
    <xf numFmtId="4" fontId="22" fillId="0" borderId="25" xfId="0" applyNumberFormat="1" applyFont="1" applyFill="1" applyBorder="1" applyAlignment="1">
      <alignment horizontal="left" vertical="top" wrapText="1"/>
    </xf>
    <xf numFmtId="4" fontId="18" fillId="0" borderId="19" xfId="0" applyNumberFormat="1" applyFont="1" applyFill="1" applyBorder="1" applyAlignment="1">
      <alignment horizontal="center" vertical="top" wrapText="1"/>
    </xf>
    <xf numFmtId="4" fontId="22" fillId="0" borderId="31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view="pageBreakPreview" zoomScale="85" zoomScaleSheetLayoutView="85" workbookViewId="0" topLeftCell="A1">
      <selection activeCell="K1" sqref="K1:L3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11.28125" style="0" customWidth="1"/>
    <col min="4" max="4" width="14.421875" style="0" bestFit="1" customWidth="1"/>
    <col min="5" max="5" width="0" style="0" hidden="1" customWidth="1"/>
    <col min="6" max="6" width="12.00390625" style="0" customWidth="1"/>
    <col min="7" max="7" width="12.140625" style="40" customWidth="1"/>
    <col min="8" max="8" width="14.421875" style="0" bestFit="1" customWidth="1"/>
    <col min="9" max="9" width="14.140625" style="0" customWidth="1"/>
    <col min="10" max="10" width="10.7109375" style="0" customWidth="1"/>
    <col min="11" max="11" width="14.57421875" style="0" customWidth="1"/>
    <col min="12" max="12" width="74.8515625" style="0" customWidth="1"/>
    <col min="13" max="13" width="9.28125" style="0" customWidth="1"/>
  </cols>
  <sheetData>
    <row r="1" spans="11:12" ht="44.25" customHeight="1">
      <c r="K1" s="68" t="s">
        <v>43</v>
      </c>
      <c r="L1" s="69"/>
    </row>
    <row r="2" spans="11:12" ht="15">
      <c r="K2" s="69"/>
      <c r="L2" s="69"/>
    </row>
    <row r="3" spans="11:12" ht="33.75" customHeight="1">
      <c r="K3" s="69"/>
      <c r="L3" s="69"/>
    </row>
    <row r="5" spans="1:12" ht="15.75" customHeight="1">
      <c r="A5" s="1"/>
      <c r="K5" s="71" t="s">
        <v>42</v>
      </c>
      <c r="L5" s="71"/>
    </row>
    <row r="6" spans="1:12" ht="93.75" customHeight="1">
      <c r="A6" s="1"/>
      <c r="K6" s="72" t="s">
        <v>36</v>
      </c>
      <c r="L6" s="71"/>
    </row>
    <row r="7" spans="1:12" ht="15.75" customHeight="1" hidden="1">
      <c r="A7" s="1"/>
      <c r="K7" s="62"/>
      <c r="L7" s="62"/>
    </row>
    <row r="8" spans="1:12" ht="15.75" customHeight="1" hidden="1">
      <c r="A8" s="1"/>
      <c r="K8" s="62"/>
      <c r="L8" s="62"/>
    </row>
    <row r="9" spans="1:12" ht="15.75" customHeight="1" hidden="1">
      <c r="A9" s="1"/>
      <c r="K9" s="62"/>
      <c r="L9" s="62"/>
    </row>
    <row r="10" spans="1:12" ht="15.75" customHeight="1" hidden="1">
      <c r="A10" s="1"/>
      <c r="K10" s="62"/>
      <c r="L10" s="62"/>
    </row>
    <row r="11" ht="11.25" customHeight="1" hidden="1">
      <c r="A11" s="1"/>
    </row>
    <row r="12" ht="11.25" customHeight="1">
      <c r="A12" s="1"/>
    </row>
    <row r="13" spans="1:12" ht="15.75" customHeight="1">
      <c r="A13" s="63" t="s">
        <v>37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30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3" ht="14.25" customHeight="1">
      <c r="A16" s="57" t="s">
        <v>0</v>
      </c>
      <c r="B16" s="57" t="s">
        <v>1</v>
      </c>
      <c r="C16" s="57" t="s">
        <v>9</v>
      </c>
      <c r="D16" s="55" t="s">
        <v>2</v>
      </c>
      <c r="E16" s="56"/>
      <c r="F16" s="56"/>
      <c r="G16" s="56"/>
      <c r="H16" s="56"/>
      <c r="I16" s="56"/>
      <c r="J16" s="56"/>
      <c r="K16" s="57" t="s">
        <v>3</v>
      </c>
      <c r="L16" s="57" t="s">
        <v>4</v>
      </c>
      <c r="M16" s="17"/>
    </row>
    <row r="17" spans="1:13" ht="12" customHeight="1">
      <c r="A17" s="57"/>
      <c r="B17" s="57"/>
      <c r="C17" s="57"/>
      <c r="D17" s="57" t="s">
        <v>5</v>
      </c>
      <c r="E17" s="55"/>
      <c r="F17" s="56"/>
      <c r="G17" s="56"/>
      <c r="H17" s="56"/>
      <c r="I17" s="56"/>
      <c r="J17" s="56"/>
      <c r="K17" s="57"/>
      <c r="L17" s="57"/>
      <c r="M17" s="17"/>
    </row>
    <row r="18" spans="1:13" ht="13.5" customHeight="1">
      <c r="A18" s="57"/>
      <c r="B18" s="57"/>
      <c r="C18" s="57"/>
      <c r="D18" s="57"/>
      <c r="E18" s="7"/>
      <c r="F18" s="13">
        <v>2021</v>
      </c>
      <c r="G18" s="13">
        <v>2022</v>
      </c>
      <c r="H18" s="13">
        <v>2023</v>
      </c>
      <c r="I18" s="13">
        <v>2024</v>
      </c>
      <c r="J18" s="13">
        <v>2025</v>
      </c>
      <c r="K18" s="57"/>
      <c r="L18" s="57"/>
      <c r="M18" s="17"/>
    </row>
    <row r="19" spans="1:46" s="3" customFormat="1" ht="13.5" customHeight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13" s="2" customFormat="1" ht="44.25" customHeight="1">
      <c r="A20" s="65" t="s">
        <v>16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18"/>
    </row>
    <row r="21" spans="1:13" ht="36" customHeight="1">
      <c r="A21" s="64" t="s">
        <v>17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7"/>
    </row>
    <row r="22" spans="1:13" ht="151.5" customHeight="1">
      <c r="A22" s="42" t="s">
        <v>23</v>
      </c>
      <c r="B22" s="43" t="s">
        <v>18</v>
      </c>
      <c r="C22" s="5" t="s">
        <v>10</v>
      </c>
      <c r="D22" s="14">
        <f aca="true" t="shared" si="0" ref="D22:D28">F22+G22+H22+I22+J22</f>
        <v>839.7</v>
      </c>
      <c r="E22" s="5"/>
      <c r="F22" s="39">
        <v>191.4</v>
      </c>
      <c r="G22" s="48">
        <v>328.3</v>
      </c>
      <c r="H22" s="48">
        <v>100</v>
      </c>
      <c r="I22" s="48">
        <v>100</v>
      </c>
      <c r="J22" s="48">
        <v>120</v>
      </c>
      <c r="K22" s="5" t="s">
        <v>6</v>
      </c>
      <c r="L22" s="24" t="s">
        <v>19</v>
      </c>
      <c r="M22" s="17"/>
    </row>
    <row r="23" spans="1:13" ht="81.75" customHeight="1">
      <c r="A23" s="81" t="s">
        <v>24</v>
      </c>
      <c r="B23" s="83" t="s">
        <v>38</v>
      </c>
      <c r="C23" s="85" t="s">
        <v>10</v>
      </c>
      <c r="D23" s="14">
        <f t="shared" si="0"/>
        <v>19</v>
      </c>
      <c r="E23" s="8"/>
      <c r="F23" s="39">
        <v>0</v>
      </c>
      <c r="G23" s="48">
        <v>19</v>
      </c>
      <c r="H23" s="48">
        <v>0</v>
      </c>
      <c r="I23" s="48">
        <v>0</v>
      </c>
      <c r="J23" s="48">
        <v>0</v>
      </c>
      <c r="K23" s="5" t="s">
        <v>6</v>
      </c>
      <c r="L23" s="19" t="s">
        <v>20</v>
      </c>
      <c r="M23" s="17"/>
    </row>
    <row r="24" spans="1:13" ht="61.5" customHeight="1">
      <c r="A24" s="82"/>
      <c r="B24" s="84"/>
      <c r="C24" s="86"/>
      <c r="D24" s="14">
        <f t="shared" si="0"/>
        <v>170</v>
      </c>
      <c r="E24" s="8"/>
      <c r="F24" s="39">
        <v>0</v>
      </c>
      <c r="G24" s="48" t="s">
        <v>35</v>
      </c>
      <c r="H24" s="48">
        <v>170</v>
      </c>
      <c r="I24" s="48">
        <v>0</v>
      </c>
      <c r="J24" s="48">
        <v>0</v>
      </c>
      <c r="K24" s="5" t="s">
        <v>6</v>
      </c>
      <c r="L24" s="19" t="s">
        <v>39</v>
      </c>
      <c r="M24" s="17"/>
    </row>
    <row r="25" spans="1:13" ht="80.25" customHeight="1">
      <c r="A25" s="21" t="s">
        <v>25</v>
      </c>
      <c r="B25" s="28" t="s">
        <v>21</v>
      </c>
      <c r="C25" s="8" t="s">
        <v>10</v>
      </c>
      <c r="D25" s="14">
        <f t="shared" si="0"/>
        <v>2795</v>
      </c>
      <c r="E25" s="8"/>
      <c r="F25" s="39">
        <v>669</v>
      </c>
      <c r="G25" s="48">
        <v>803.9</v>
      </c>
      <c r="H25" s="48">
        <v>364.6</v>
      </c>
      <c r="I25" s="48">
        <v>413.9</v>
      </c>
      <c r="J25" s="48">
        <v>543.6</v>
      </c>
      <c r="K25" s="5" t="s">
        <v>6</v>
      </c>
      <c r="L25" s="19" t="s">
        <v>20</v>
      </c>
      <c r="M25" s="17"/>
    </row>
    <row r="26" spans="1:13" ht="87.75" customHeight="1">
      <c r="A26" s="21" t="s">
        <v>26</v>
      </c>
      <c r="B26" s="28" t="s">
        <v>22</v>
      </c>
      <c r="C26" s="8" t="s">
        <v>10</v>
      </c>
      <c r="D26" s="14">
        <f t="shared" si="0"/>
        <v>2854.7000000000003</v>
      </c>
      <c r="E26" s="8"/>
      <c r="F26" s="39">
        <v>477.8</v>
      </c>
      <c r="G26" s="48">
        <v>660</v>
      </c>
      <c r="H26" s="48">
        <v>607.6</v>
      </c>
      <c r="I26" s="48">
        <v>619.7</v>
      </c>
      <c r="J26" s="48">
        <v>489.6</v>
      </c>
      <c r="K26" s="5" t="s">
        <v>6</v>
      </c>
      <c r="L26" s="19" t="s">
        <v>20</v>
      </c>
      <c r="M26" s="17"/>
    </row>
    <row r="27" spans="1:13" ht="80.25" customHeight="1">
      <c r="A27" s="21" t="s">
        <v>28</v>
      </c>
      <c r="B27" s="28" t="s">
        <v>27</v>
      </c>
      <c r="C27" s="8" t="s">
        <v>10</v>
      </c>
      <c r="D27" s="14">
        <f t="shared" si="0"/>
        <v>30</v>
      </c>
      <c r="E27" s="8"/>
      <c r="F27" s="39">
        <v>6</v>
      </c>
      <c r="G27" s="48">
        <v>6</v>
      </c>
      <c r="H27" s="48">
        <v>6</v>
      </c>
      <c r="I27" s="48">
        <v>6</v>
      </c>
      <c r="J27" s="48">
        <v>6</v>
      </c>
      <c r="K27" s="44" t="s">
        <v>6</v>
      </c>
      <c r="L27" s="19" t="s">
        <v>20</v>
      </c>
      <c r="M27" s="17"/>
    </row>
    <row r="28" spans="1:13" ht="80.25" customHeight="1">
      <c r="A28" s="21" t="s">
        <v>40</v>
      </c>
      <c r="B28" s="50" t="s">
        <v>41</v>
      </c>
      <c r="C28" s="8" t="s">
        <v>10</v>
      </c>
      <c r="D28" s="14">
        <f t="shared" si="0"/>
        <v>49.3</v>
      </c>
      <c r="E28" s="8"/>
      <c r="F28" s="39">
        <v>0</v>
      </c>
      <c r="G28" s="48">
        <v>0</v>
      </c>
      <c r="H28" s="48">
        <v>49.3</v>
      </c>
      <c r="I28" s="48">
        <v>0</v>
      </c>
      <c r="J28" s="48">
        <v>0</v>
      </c>
      <c r="K28" s="44" t="s">
        <v>6</v>
      </c>
      <c r="L28" s="19" t="s">
        <v>20</v>
      </c>
      <c r="M28" s="17"/>
    </row>
    <row r="29" spans="1:13" ht="54.75" customHeight="1">
      <c r="A29" s="73" t="s">
        <v>11</v>
      </c>
      <c r="B29" s="74"/>
      <c r="C29" s="45"/>
      <c r="D29" s="9">
        <f>D22+D23+D24+D25+D26+D27+D28</f>
        <v>6757.7</v>
      </c>
      <c r="E29" s="47">
        <f>SUM(E22:E27)</f>
        <v>0</v>
      </c>
      <c r="F29" s="9">
        <f>F22+F23+F24+F25+F26+F27</f>
        <v>1344.2</v>
      </c>
      <c r="G29" s="9">
        <f>G22+G23+G24+G25+G26+G27</f>
        <v>1817.2</v>
      </c>
      <c r="H29" s="9">
        <f>H22+H23+H24+H25+H26+H27+H28</f>
        <v>1297.5</v>
      </c>
      <c r="I29" s="9">
        <f>I22+I23+I24+I25+I26+I27</f>
        <v>1139.6</v>
      </c>
      <c r="J29" s="9">
        <f>J22+J23+J24+J25+J26+J27</f>
        <v>1159.2</v>
      </c>
      <c r="K29" s="38"/>
      <c r="L29" s="23"/>
      <c r="M29" s="17"/>
    </row>
    <row r="30" spans="1:13" ht="73.5" customHeight="1">
      <c r="A30" s="31"/>
      <c r="B30" s="31"/>
      <c r="C30" s="26"/>
      <c r="D30" s="29"/>
      <c r="E30" s="26"/>
      <c r="F30" s="26"/>
      <c r="G30" s="26"/>
      <c r="H30" s="29"/>
      <c r="I30" s="29"/>
      <c r="J30" s="29"/>
      <c r="K30" s="26"/>
      <c r="L30" s="31"/>
      <c r="M30" s="17"/>
    </row>
    <row r="31" spans="1:13" ht="18.75" customHeight="1">
      <c r="A31" s="58" t="s">
        <v>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17"/>
    </row>
    <row r="32" spans="1:13" ht="63" customHeight="1">
      <c r="A32" s="81" t="s">
        <v>23</v>
      </c>
      <c r="B32" s="88" t="s">
        <v>31</v>
      </c>
      <c r="C32" s="91" t="s">
        <v>10</v>
      </c>
      <c r="D32" s="9">
        <f>F32+G32+H32+I32+J32</f>
        <v>3939.8</v>
      </c>
      <c r="E32" s="9" t="e">
        <f>E34+E35+#REF!+#REF!+#REF!+#REF!</f>
        <v>#REF!</v>
      </c>
      <c r="F32" s="39">
        <v>1966.1</v>
      </c>
      <c r="G32" s="49">
        <v>0</v>
      </c>
      <c r="H32" s="49">
        <v>0</v>
      </c>
      <c r="I32" s="49">
        <v>0</v>
      </c>
      <c r="J32" s="49">
        <v>1973.7</v>
      </c>
      <c r="K32" s="8" t="s">
        <v>7</v>
      </c>
      <c r="L32" s="59" t="s">
        <v>20</v>
      </c>
      <c r="M32" s="17"/>
    </row>
    <row r="33" spans="1:13" ht="51.75" customHeight="1">
      <c r="A33" s="87"/>
      <c r="B33" s="89"/>
      <c r="C33" s="92"/>
      <c r="D33" s="9">
        <f>F33+G33+H33+I33+J33</f>
        <v>6031.4</v>
      </c>
      <c r="E33" s="9" t="e">
        <f>#REF!</f>
        <v>#REF!</v>
      </c>
      <c r="F33" s="39">
        <v>0</v>
      </c>
      <c r="G33" s="49">
        <v>0</v>
      </c>
      <c r="H33" s="49">
        <v>0</v>
      </c>
      <c r="I33" s="49">
        <v>0</v>
      </c>
      <c r="J33" s="49">
        <v>6031.4</v>
      </c>
      <c r="K33" s="8" t="s">
        <v>13</v>
      </c>
      <c r="L33" s="60"/>
      <c r="M33" s="17"/>
    </row>
    <row r="34" spans="1:13" ht="57.75" customHeight="1">
      <c r="A34" s="82"/>
      <c r="B34" s="90"/>
      <c r="C34" s="93"/>
      <c r="D34" s="9">
        <f>F34+G34+H34+I34+J34</f>
        <v>28.7</v>
      </c>
      <c r="E34" s="8"/>
      <c r="F34" s="39">
        <v>28.7</v>
      </c>
      <c r="G34" s="49">
        <v>0</v>
      </c>
      <c r="H34" s="49">
        <v>0</v>
      </c>
      <c r="I34" s="49">
        <v>0</v>
      </c>
      <c r="J34" s="39">
        <v>0</v>
      </c>
      <c r="K34" s="5" t="s">
        <v>6</v>
      </c>
      <c r="L34" s="61"/>
      <c r="M34" s="17"/>
    </row>
    <row r="35" spans="1:13" ht="195" customHeight="1">
      <c r="A35" s="21" t="s">
        <v>24</v>
      </c>
      <c r="B35" s="19" t="s">
        <v>30</v>
      </c>
      <c r="C35" s="37" t="s">
        <v>10</v>
      </c>
      <c r="D35" s="9">
        <f>F35+G35++H35+I35+J35</f>
        <v>879.5999999999999</v>
      </c>
      <c r="E35" s="8"/>
      <c r="F35" s="39">
        <v>405.5</v>
      </c>
      <c r="G35" s="39">
        <v>119.5</v>
      </c>
      <c r="H35" s="39">
        <v>87.3</v>
      </c>
      <c r="I35" s="39">
        <v>87.3</v>
      </c>
      <c r="J35" s="39">
        <v>180</v>
      </c>
      <c r="K35" s="5" t="s">
        <v>6</v>
      </c>
      <c r="L35" s="19" t="s">
        <v>20</v>
      </c>
      <c r="M35" s="17"/>
    </row>
    <row r="36" spans="1:13" ht="51.75" customHeight="1">
      <c r="A36" s="73" t="s">
        <v>15</v>
      </c>
      <c r="B36" s="78"/>
      <c r="C36" s="20"/>
      <c r="D36" s="9">
        <f>F36+G36+H36+I36+J36</f>
        <v>10879.5</v>
      </c>
      <c r="E36" s="27" t="e">
        <f>SUM(E32:E35)</f>
        <v>#REF!</v>
      </c>
      <c r="F36" s="9">
        <f>F32+F33+F34+F35</f>
        <v>2400.3</v>
      </c>
      <c r="G36" s="9">
        <f>G32+G33+G34+G35</f>
        <v>119.5</v>
      </c>
      <c r="H36" s="9">
        <f>H32+H33+H34+H35</f>
        <v>87.3</v>
      </c>
      <c r="I36" s="9">
        <f>I32+I33+I34+I35</f>
        <v>87.3</v>
      </c>
      <c r="J36" s="9">
        <f>J32+J33+J34+J35</f>
        <v>8185.099999999999</v>
      </c>
      <c r="K36" s="8"/>
      <c r="L36" s="20"/>
      <c r="M36" s="17"/>
    </row>
    <row r="37" spans="1:13" ht="56.25" customHeight="1">
      <c r="A37" s="79" t="s">
        <v>32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7"/>
    </row>
    <row r="38" spans="1:13" ht="80.25" customHeight="1">
      <c r="A38" s="25" t="s">
        <v>23</v>
      </c>
      <c r="B38" s="22" t="s">
        <v>33</v>
      </c>
      <c r="C38" s="16" t="s">
        <v>10</v>
      </c>
      <c r="D38" s="9">
        <f aca="true" t="shared" si="1" ref="D38:D44">F38+G38+H38+I38+J38</f>
        <v>0</v>
      </c>
      <c r="E38" s="9" t="e">
        <f>E39+#REF!+#REF!+#REF!+#REF!+#REF!</f>
        <v>#REF!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 t="s">
        <v>12</v>
      </c>
      <c r="L38" s="19" t="s">
        <v>20</v>
      </c>
      <c r="M38" s="17"/>
    </row>
    <row r="39" spans="1:13" ht="92.25" customHeight="1">
      <c r="A39" s="21" t="s">
        <v>24</v>
      </c>
      <c r="B39" s="19" t="s">
        <v>34</v>
      </c>
      <c r="C39" s="8" t="s">
        <v>10</v>
      </c>
      <c r="D39" s="9">
        <f t="shared" si="1"/>
        <v>0</v>
      </c>
      <c r="E39" s="9"/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 t="s">
        <v>12</v>
      </c>
      <c r="L39" s="19" t="s">
        <v>20</v>
      </c>
      <c r="M39" s="17"/>
    </row>
    <row r="40" spans="1:13" ht="45" customHeight="1">
      <c r="A40" s="21"/>
      <c r="B40" s="19" t="s">
        <v>14</v>
      </c>
      <c r="C40" s="8"/>
      <c r="D40" s="9">
        <f t="shared" si="1"/>
        <v>0</v>
      </c>
      <c r="E40" s="9"/>
      <c r="F40" s="9">
        <f>F38+F39</f>
        <v>0</v>
      </c>
      <c r="G40" s="9">
        <f>G38+G39</f>
        <v>0</v>
      </c>
      <c r="H40" s="9">
        <f>H38+H39</f>
        <v>0</v>
      </c>
      <c r="I40" s="9">
        <f>I38+I39</f>
        <v>0</v>
      </c>
      <c r="J40" s="9">
        <f>J38+J39</f>
        <v>0</v>
      </c>
      <c r="K40" s="8"/>
      <c r="L40" s="8"/>
      <c r="M40" s="17"/>
    </row>
    <row r="41" spans="1:13" ht="33.75" customHeight="1">
      <c r="A41" s="32"/>
      <c r="B41" s="53" t="s">
        <v>8</v>
      </c>
      <c r="C41" s="53"/>
      <c r="D41" s="11">
        <f t="shared" si="1"/>
        <v>17637.199999999997</v>
      </c>
      <c r="E41" s="11" t="e">
        <f>SUM(E32:E35)+#REF!</f>
        <v>#REF!</v>
      </c>
      <c r="F41" s="11">
        <f>F40+F36+F29</f>
        <v>3744.5</v>
      </c>
      <c r="G41" s="11">
        <f>G40+G36+G29</f>
        <v>1936.7</v>
      </c>
      <c r="H41" s="11">
        <f>H40+H36+H29</f>
        <v>1384.8</v>
      </c>
      <c r="I41" s="11">
        <f>I40+I36+I29</f>
        <v>1226.8999999999999</v>
      </c>
      <c r="J41" s="11">
        <f>J40+J36+J29</f>
        <v>9344.3</v>
      </c>
      <c r="K41" s="15"/>
      <c r="L41" s="15"/>
      <c r="M41" s="17"/>
    </row>
    <row r="42" spans="1:13" ht="31.5" customHeight="1">
      <c r="A42" s="35"/>
      <c r="B42" s="54"/>
      <c r="C42" s="54"/>
      <c r="D42" s="6">
        <f t="shared" si="1"/>
        <v>7666</v>
      </c>
      <c r="E42" s="4"/>
      <c r="F42" s="6">
        <f>F22+F24+F25+F26+F27+F34+F35</f>
        <v>1778.4</v>
      </c>
      <c r="G42" s="6">
        <f>G22+G23+G25+G26+G27+G32+G33+G34+G35</f>
        <v>1936.7</v>
      </c>
      <c r="H42" s="6">
        <f>H22+H23+H24+H25+H26+H27+H28+H34+H35+H38+H39</f>
        <v>1384.8</v>
      </c>
      <c r="I42" s="6">
        <f>I22+I24+I25+I26+I27+I34+I35</f>
        <v>1226.8999999999999</v>
      </c>
      <c r="J42" s="6">
        <f>J22+J24+J25+J26+J27+J34+J35</f>
        <v>1339.2</v>
      </c>
      <c r="K42" s="10" t="s">
        <v>6</v>
      </c>
      <c r="L42" s="10"/>
      <c r="M42" s="17"/>
    </row>
    <row r="43" spans="1:13" ht="31.5" customHeight="1">
      <c r="A43" s="30"/>
      <c r="B43" s="51"/>
      <c r="C43" s="52"/>
      <c r="D43" s="46">
        <f t="shared" si="1"/>
        <v>3939.8</v>
      </c>
      <c r="E43" s="5"/>
      <c r="F43" s="5">
        <f aca="true" t="shared" si="2" ref="F43:J44">F32</f>
        <v>1966.1</v>
      </c>
      <c r="G43" s="5">
        <f t="shared" si="2"/>
        <v>0</v>
      </c>
      <c r="H43" s="5">
        <f t="shared" si="2"/>
        <v>0</v>
      </c>
      <c r="I43" s="5">
        <f t="shared" si="2"/>
        <v>0</v>
      </c>
      <c r="J43" s="5">
        <f t="shared" si="2"/>
        <v>1973.7</v>
      </c>
      <c r="K43" s="33" t="s">
        <v>7</v>
      </c>
      <c r="L43" s="33"/>
      <c r="M43" s="17"/>
    </row>
    <row r="44" spans="1:13" ht="31.5" customHeight="1">
      <c r="A44" s="30"/>
      <c r="B44" s="54"/>
      <c r="C44" s="54"/>
      <c r="D44" s="46">
        <f t="shared" si="1"/>
        <v>6031.4</v>
      </c>
      <c r="E44" s="8"/>
      <c r="F44" s="8">
        <f t="shared" si="2"/>
        <v>0</v>
      </c>
      <c r="G44" s="8">
        <f t="shared" si="2"/>
        <v>0</v>
      </c>
      <c r="H44" s="8">
        <f t="shared" si="2"/>
        <v>0</v>
      </c>
      <c r="I44" s="8">
        <f t="shared" si="2"/>
        <v>0</v>
      </c>
      <c r="J44" s="8">
        <f t="shared" si="2"/>
        <v>6031.4</v>
      </c>
      <c r="K44" s="34" t="s">
        <v>13</v>
      </c>
      <c r="L44" s="41"/>
      <c r="M44" s="17"/>
    </row>
    <row r="45" spans="1:13" ht="39" customHeight="1">
      <c r="A45" s="36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17"/>
    </row>
  </sheetData>
  <sheetProtection selectLockedCells="1" selectUnlockedCells="1"/>
  <mergeCells count="35">
    <mergeCell ref="B45:L45"/>
    <mergeCell ref="B44:C44"/>
    <mergeCell ref="A36:B36"/>
    <mergeCell ref="A37:L37"/>
    <mergeCell ref="A23:A24"/>
    <mergeCell ref="B23:B24"/>
    <mergeCell ref="C23:C24"/>
    <mergeCell ref="A32:A34"/>
    <mergeCell ref="B32:B34"/>
    <mergeCell ref="C32:C34"/>
    <mergeCell ref="K1:L3"/>
    <mergeCell ref="K10:L10"/>
    <mergeCell ref="A15:L15"/>
    <mergeCell ref="K5:L5"/>
    <mergeCell ref="K6:L6"/>
    <mergeCell ref="A29:B29"/>
    <mergeCell ref="E17:J17"/>
    <mergeCell ref="K7:L7"/>
    <mergeCell ref="K8:L8"/>
    <mergeCell ref="C16:C18"/>
    <mergeCell ref="K9:L9"/>
    <mergeCell ref="A13:L14"/>
    <mergeCell ref="A21:L21"/>
    <mergeCell ref="A16:A18"/>
    <mergeCell ref="D17:D18"/>
    <mergeCell ref="A20:L20"/>
    <mergeCell ref="L16:L18"/>
    <mergeCell ref="K16:K18"/>
    <mergeCell ref="B43:C43"/>
    <mergeCell ref="B41:C41"/>
    <mergeCell ref="B42:C42"/>
    <mergeCell ref="D16:J16"/>
    <mergeCell ref="B16:B18"/>
    <mergeCell ref="A31:L31"/>
    <mergeCell ref="L32:L34"/>
  </mergeCells>
  <printOptions/>
  <pageMargins left="0.1968503937007874" right="0.1968503937007874" top="0.984251968503937" bottom="0.31496062992125984" header="0.31496062992125984" footer="0.31496062992125984"/>
  <pageSetup fitToHeight="4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АРХИТЕКТУРА</dc:creator>
  <cp:keywords/>
  <dc:description/>
  <cp:lastModifiedBy>MuravevaLP</cp:lastModifiedBy>
  <cp:lastPrinted>2023-03-03T06:11:18Z</cp:lastPrinted>
  <dcterms:created xsi:type="dcterms:W3CDTF">2014-08-26T08:34:47Z</dcterms:created>
  <dcterms:modified xsi:type="dcterms:W3CDTF">2023-03-15T04:56:13Z</dcterms:modified>
  <cp:category/>
  <cp:version/>
  <cp:contentType/>
  <cp:contentStatus/>
  <cp:revision>1</cp:revision>
</cp:coreProperties>
</file>