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01.09.20 " sheetId="9" r:id="rId1"/>
  </sheets>
  <definedNames>
    <definedName name="_xlnm._FilterDatabase" localSheetId="0" hidden="1">'01.09.20 '!$A$7:$AX$7</definedName>
    <definedName name="_xlnm.Print_Area" localSheetId="0">'01.09.20 '!$A$1:$BW$51</definedName>
  </definedNames>
  <calcPr calcId="145621" iterateDelta="1E-4"/>
</workbook>
</file>

<file path=xl/calcChain.xml><?xml version="1.0" encoding="utf-8"?>
<calcChain xmlns="http://schemas.openxmlformats.org/spreadsheetml/2006/main">
  <c r="BV42" i="9" l="1"/>
  <c r="BU42" i="9"/>
  <c r="BT42" i="9"/>
  <c r="BS42" i="9"/>
  <c r="BR42" i="9"/>
  <c r="T41" i="9"/>
  <c r="T40" i="9"/>
  <c r="T39" i="9"/>
  <c r="T38" i="9"/>
  <c r="T37" i="9"/>
  <c r="T36" i="9"/>
  <c r="T35" i="9"/>
  <c r="T34" i="9"/>
  <c r="T33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BD12" i="9"/>
  <c r="AY12" i="9"/>
  <c r="AT12" i="9"/>
  <c r="AO12" i="9"/>
  <c r="AJ12" i="9"/>
  <c r="AE12" i="9"/>
  <c r="Y12" i="9"/>
  <c r="T12" i="9"/>
  <c r="T11" i="9"/>
  <c r="T10" i="9"/>
  <c r="T9" i="9"/>
  <c r="T8" i="9"/>
  <c r="BS40" i="9"/>
  <c r="BS29" i="9" l="1"/>
  <c r="BS26" i="9"/>
  <c r="BS24" i="9"/>
  <c r="BS19" i="9"/>
  <c r="BN19" i="9"/>
  <c r="BS18" i="9" l="1"/>
  <c r="BS17" i="9" l="1"/>
  <c r="BS12" i="9"/>
  <c r="BN12" i="9"/>
  <c r="BS11" i="9"/>
  <c r="BN11" i="9"/>
  <c r="BS25" i="9"/>
  <c r="AT16" i="9"/>
  <c r="BN10" i="9"/>
  <c r="BN24" i="9" l="1"/>
  <c r="BN17" i="9"/>
  <c r="BN26" i="9" l="1"/>
  <c r="BN21" i="9"/>
  <c r="BW42" i="9" l="1"/>
  <c r="BQ42" i="9"/>
  <c r="BP42" i="9"/>
  <c r="BO42" i="9"/>
  <c r="BM42" i="9"/>
  <c r="BL42" i="9"/>
  <c r="BK42" i="9"/>
  <c r="BJ42" i="9"/>
  <c r="BH42" i="9"/>
  <c r="BG42" i="9"/>
  <c r="BF42" i="9"/>
  <c r="BE42" i="9"/>
  <c r="BC42" i="9"/>
  <c r="BB42" i="9"/>
  <c r="BA42" i="9"/>
  <c r="AZ42" i="9"/>
  <c r="AX42" i="9"/>
  <c r="AW42" i="9"/>
  <c r="AV42" i="9"/>
  <c r="AU42" i="9"/>
  <c r="AS42" i="9"/>
  <c r="AR42" i="9"/>
  <c r="AQ42" i="9"/>
  <c r="AP42" i="9"/>
  <c r="AN42" i="9"/>
  <c r="AM42" i="9"/>
  <c r="AL42" i="9"/>
  <c r="AK42" i="9"/>
  <c r="AI42" i="9"/>
  <c r="AH42" i="9"/>
  <c r="AG42" i="9"/>
  <c r="AF42" i="9"/>
  <c r="AD42" i="9"/>
  <c r="AC42" i="9"/>
  <c r="AB42" i="9"/>
  <c r="AA42" i="9"/>
  <c r="X42" i="9"/>
  <c r="W42" i="9"/>
  <c r="V42" i="9"/>
  <c r="U42" i="9"/>
  <c r="S42" i="9"/>
  <c r="R42" i="9"/>
  <c r="Q42" i="9"/>
  <c r="P42" i="9"/>
  <c r="M42" i="9"/>
  <c r="L42" i="9"/>
  <c r="K42" i="9"/>
  <c r="J42" i="9"/>
  <c r="H42" i="9"/>
  <c r="BN41" i="9"/>
  <c r="BI41" i="9"/>
  <c r="BD41" i="9"/>
  <c r="AY41" i="9"/>
  <c r="E41" i="9" s="1"/>
  <c r="BN40" i="9" l="1"/>
  <c r="BI40" i="9"/>
  <c r="BD40" i="9"/>
  <c r="AY40" i="9"/>
  <c r="E40" i="9" s="1"/>
  <c r="BN25" i="9" l="1"/>
  <c r="BN18" i="9" l="1"/>
  <c r="BI18" i="9"/>
  <c r="BD18" i="9"/>
  <c r="AY18" i="9"/>
  <c r="E18" i="9" l="1"/>
  <c r="BN33" i="9"/>
  <c r="BI29" i="9" l="1"/>
  <c r="E29" i="9" s="1"/>
  <c r="BN29" i="9"/>
  <c r="BN9" i="9" l="1"/>
  <c r="BN42" i="9" l="1"/>
  <c r="I9" i="9" l="1"/>
  <c r="BI21" i="9" l="1"/>
  <c r="BD21" i="9"/>
  <c r="AY21" i="9"/>
  <c r="AT21" i="9"/>
  <c r="E21" i="9" l="1"/>
  <c r="BD39" i="9" l="1"/>
  <c r="BI9" i="9" l="1"/>
  <c r="BI10" i="9"/>
  <c r="BI11" i="9"/>
  <c r="BI12" i="9"/>
  <c r="E12" i="9" s="1"/>
  <c r="BI13" i="9"/>
  <c r="BI14" i="9"/>
  <c r="BI15" i="9"/>
  <c r="BI16" i="9"/>
  <c r="BI17" i="9"/>
  <c r="BI19" i="9"/>
  <c r="BI20" i="9"/>
  <c r="BI22" i="9"/>
  <c r="BI23" i="9"/>
  <c r="BI24" i="9"/>
  <c r="BI25" i="9"/>
  <c r="BI26" i="9"/>
  <c r="BI27" i="9"/>
  <c r="BI28" i="9"/>
  <c r="BI30" i="9"/>
  <c r="BI31" i="9"/>
  <c r="BI32" i="9"/>
  <c r="BI33" i="9"/>
  <c r="BI34" i="9"/>
  <c r="BI35" i="9"/>
  <c r="BI36" i="9"/>
  <c r="BI37" i="9"/>
  <c r="BI38" i="9"/>
  <c r="BI39" i="9"/>
  <c r="AT39" i="9"/>
  <c r="AY39" i="9"/>
  <c r="E39" i="9" l="1"/>
  <c r="BD19" i="9"/>
  <c r="E19" i="9" s="1"/>
  <c r="BD25" i="9" l="1"/>
  <c r="AY25" i="9"/>
  <c r="E25" i="9" s="1"/>
  <c r="BI8" i="9"/>
  <c r="BI42" i="9" s="1"/>
  <c r="AT28" i="9" l="1"/>
  <c r="AO28" i="9"/>
  <c r="Z42" i="9" l="1"/>
  <c r="N42" i="9"/>
  <c r="G42" i="9"/>
  <c r="F42" i="9"/>
  <c r="BD38" i="9"/>
  <c r="AY38" i="9"/>
  <c r="AT38" i="9"/>
  <c r="AO38" i="9"/>
  <c r="BD23" i="9"/>
  <c r="AY23" i="9"/>
  <c r="BD36" i="9"/>
  <c r="AY36" i="9"/>
  <c r="AT36" i="9"/>
  <c r="AO36" i="9"/>
  <c r="BD35" i="9"/>
  <c r="AY35" i="9"/>
  <c r="AT35" i="9"/>
  <c r="AO35" i="9"/>
  <c r="AJ35" i="9"/>
  <c r="AE35" i="9"/>
  <c r="Y35" i="9"/>
  <c r="O35" i="9"/>
  <c r="I35" i="9"/>
  <c r="BD34" i="9"/>
  <c r="AY34" i="9"/>
  <c r="AT34" i="9"/>
  <c r="AO34" i="9"/>
  <c r="AJ34" i="9"/>
  <c r="BD33" i="9"/>
  <c r="AY33" i="9"/>
  <c r="AT33" i="9"/>
  <c r="AO33" i="9"/>
  <c r="AJ33" i="9"/>
  <c r="AE33" i="9"/>
  <c r="Y33" i="9"/>
  <c r="O33" i="9"/>
  <c r="I33" i="9"/>
  <c r="BD31" i="9"/>
  <c r="AY31" i="9"/>
  <c r="AT31" i="9"/>
  <c r="AO31" i="9"/>
  <c r="AJ31" i="9"/>
  <c r="AE31" i="9"/>
  <c r="Y31" i="9"/>
  <c r="O31" i="9"/>
  <c r="I31" i="9"/>
  <c r="BD30" i="9"/>
  <c r="AY30" i="9"/>
  <c r="AT30" i="9"/>
  <c r="AO30" i="9"/>
  <c r="AJ30" i="9"/>
  <c r="AE30" i="9"/>
  <c r="Y30" i="9"/>
  <c r="O30" i="9"/>
  <c r="I30" i="9"/>
  <c r="BD28" i="9"/>
  <c r="AY28" i="9"/>
  <c r="AJ28" i="9"/>
  <c r="Y28" i="9"/>
  <c r="O28" i="9"/>
  <c r="I28" i="9"/>
  <c r="BD27" i="9"/>
  <c r="AY27" i="9"/>
  <c r="AT27" i="9"/>
  <c r="AO27" i="9"/>
  <c r="AJ27" i="9"/>
  <c r="AY26" i="9"/>
  <c r="AT26" i="9"/>
  <c r="BD24" i="9"/>
  <c r="AY24" i="9"/>
  <c r="E24" i="9" s="1"/>
  <c r="BD22" i="9"/>
  <c r="AY22" i="9"/>
  <c r="AT22" i="9"/>
  <c r="AO22" i="9"/>
  <c r="AJ22" i="9"/>
  <c r="AE22" i="9"/>
  <c r="Y22" i="9"/>
  <c r="O22" i="9"/>
  <c r="I22" i="9"/>
  <c r="BD20" i="9"/>
  <c r="AY20" i="9"/>
  <c r="AT20" i="9"/>
  <c r="AO20" i="9"/>
  <c r="AJ20" i="9"/>
  <c r="AE20" i="9"/>
  <c r="Y20" i="9"/>
  <c r="O20" i="9"/>
  <c r="I20" i="9"/>
  <c r="BD17" i="9"/>
  <c r="AY17" i="9"/>
  <c r="AT17" i="9"/>
  <c r="AO17" i="9"/>
  <c r="E17" i="9" s="1"/>
  <c r="AJ17" i="9"/>
  <c r="AE17" i="9"/>
  <c r="Y17" i="9"/>
  <c r="O17" i="9"/>
  <c r="I17" i="9"/>
  <c r="BD16" i="9"/>
  <c r="AY16" i="9"/>
  <c r="AO16" i="9"/>
  <c r="AJ16" i="9"/>
  <c r="AE16" i="9"/>
  <c r="Y16" i="9"/>
  <c r="O16" i="9"/>
  <c r="I16" i="9"/>
  <c r="BD15" i="9"/>
  <c r="AY15" i="9"/>
  <c r="AT15" i="9"/>
  <c r="AO15" i="9"/>
  <c r="AJ15" i="9"/>
  <c r="AE15" i="9"/>
  <c r="Y15" i="9"/>
  <c r="O15" i="9"/>
  <c r="I15" i="9"/>
  <c r="BD14" i="9"/>
  <c r="AY14" i="9"/>
  <c r="AT14" i="9"/>
  <c r="AO14" i="9"/>
  <c r="AJ14" i="9"/>
  <c r="AE14" i="9"/>
  <c r="Y14" i="9"/>
  <c r="O14" i="9"/>
  <c r="I14" i="9"/>
  <c r="BD13" i="9"/>
  <c r="AY13" i="9"/>
  <c r="AT13" i="9"/>
  <c r="AO13" i="9"/>
  <c r="AJ13" i="9"/>
  <c r="AE13" i="9"/>
  <c r="Y13" i="9"/>
  <c r="O13" i="9"/>
  <c r="I13" i="9"/>
  <c r="O12" i="9"/>
  <c r="I12" i="9"/>
  <c r="BD11" i="9"/>
  <c r="AY11" i="9"/>
  <c r="AT11" i="9"/>
  <c r="AO11" i="9"/>
  <c r="AJ11" i="9"/>
  <c r="AE11" i="9"/>
  <c r="Y11" i="9"/>
  <c r="O11" i="9"/>
  <c r="I11" i="9"/>
  <c r="BD10" i="9"/>
  <c r="AY10" i="9"/>
  <c r="AT10" i="9"/>
  <c r="AO10" i="9"/>
  <c r="AJ10" i="9"/>
  <c r="AE10" i="9"/>
  <c r="Y10" i="9"/>
  <c r="O10" i="9"/>
  <c r="I10" i="9"/>
  <c r="BD9" i="9"/>
  <c r="AY9" i="9"/>
  <c r="AT9" i="9"/>
  <c r="AO9" i="9"/>
  <c r="AJ9" i="9"/>
  <c r="AE9" i="9"/>
  <c r="Y9" i="9"/>
  <c r="O9" i="9"/>
  <c r="BD8" i="9"/>
  <c r="AY8" i="9"/>
  <c r="AT8" i="9"/>
  <c r="AO8" i="9"/>
  <c r="AO42" i="9" s="1"/>
  <c r="AJ8" i="9"/>
  <c r="AE8" i="9"/>
  <c r="AE42" i="9" s="1"/>
  <c r="Y8" i="9"/>
  <c r="T42" i="9"/>
  <c r="O8" i="9"/>
  <c r="I8" i="9"/>
  <c r="I42" i="9" s="1"/>
  <c r="O42" i="9" l="1"/>
  <c r="Y42" i="9"/>
  <c r="E10" i="9"/>
  <c r="AJ42" i="9"/>
  <c r="AT42" i="9"/>
  <c r="AY42" i="9"/>
  <c r="E9" i="9"/>
  <c r="E27" i="9"/>
  <c r="E28" i="9"/>
  <c r="E33" i="9"/>
  <c r="E30" i="9"/>
  <c r="E34" i="9"/>
  <c r="E35" i="9"/>
  <c r="E13" i="9"/>
  <c r="E16" i="9"/>
  <c r="E22" i="9"/>
  <c r="E31" i="9"/>
  <c r="E11" i="9"/>
  <c r="E14" i="9"/>
  <c r="E15" i="9"/>
  <c r="E36" i="9"/>
  <c r="E23" i="9"/>
  <c r="E38" i="9"/>
  <c r="E8" i="9"/>
  <c r="E20" i="9"/>
  <c r="BD26" i="9"/>
  <c r="BD42" i="9" s="1"/>
  <c r="E26" i="9" l="1"/>
  <c r="E42" i="9"/>
</calcChain>
</file>

<file path=xl/sharedStrings.xml><?xml version="1.0" encoding="utf-8"?>
<sst xmlns="http://schemas.openxmlformats.org/spreadsheetml/2006/main" count="229" uniqueCount="171">
  <si>
    <t>Название программы</t>
  </si>
  <si>
    <t>Головной исполнитель</t>
  </si>
  <si>
    <t>Всего расходов по программе в 2013 году</t>
  </si>
  <si>
    <t>Всего расходов по программе в 2015 году</t>
  </si>
  <si>
    <t>Всего расходов по программе в 2016 году</t>
  </si>
  <si>
    <t>Всего расходов по программе в 2017 году</t>
  </si>
  <si>
    <t>прочие источники</t>
  </si>
  <si>
    <t>местный бюджет</t>
  </si>
  <si>
    <t>областной бюджет</t>
  </si>
  <si>
    <t>№</t>
  </si>
  <si>
    <t>Всего расходов по программе в 2018 году</t>
  </si>
  <si>
    <t xml:space="preserve">РЕЕСТР ДЕЙСТВУЮЩИХ МУНИЦИПАЛЬНЫХ ПРОГРАММ ГОРОДСКОГО ОКРУГА ОКТЯБРЬСК САМАРСКОЙ ОБЛАСТИ </t>
  </si>
  <si>
    <t>ТАБЛИЦА 1:</t>
  </si>
  <si>
    <t xml:space="preserve">ПЕРЕЧЕНЬ   МУНИЦИПАЛЬНЫХ ПРОГРАММ ГОРОДСКОГО ОКРУГА ОКТЯБРЬСК САМАРСКОЙ ОБЛАСТИ                   </t>
  </si>
  <si>
    <t>ТАБЛИЦА 2:</t>
  </si>
  <si>
    <t>Всего расходов по программе в 2019 году</t>
  </si>
  <si>
    <t>Всего расходов по программе в 2020 году</t>
  </si>
  <si>
    <t>Всего расходов по программе в 2021 году</t>
  </si>
  <si>
    <t>Всего расходов по программе в 2022 году</t>
  </si>
  <si>
    <t>федеральный бюджет</t>
  </si>
  <si>
    <t>Комплексного развития социальной инфраструктуры городского округа Октябрьск Самарской области на 2018-2028 годы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</si>
  <si>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    </t>
  </si>
  <si>
    <t xml:space="preserve">Управление экономического развития, инвестиций, предпринимательства и торговли Администрации городского округа Октябрьск Самарской области                                                                                                                                                                                                            </t>
  </si>
  <si>
    <t xml:space="preserve">Организационный отдел  Администрации городского округа Октябрьск   
 </t>
  </si>
  <si>
    <t>Отдел  по физической культуре и спорту МКУ "Управление социального развития Администрация городского округа Октябрьск Самарской области</t>
  </si>
  <si>
    <t xml:space="preserve">Отдел по делам ГО ПБ и ЧС Администрации городского округа Октябрьск Самарской области              </t>
  </si>
  <si>
    <t xml:space="preserve">Служба  по учету и распределению жилья Администрации городского округа Октябрьск Самарской области                                                                                                     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</si>
  <si>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</t>
  </si>
  <si>
    <t xml:space="preserve">Отдел по делам ГО ПБ и ЧС Администрации городского округа Октябрьск Самарской области </t>
  </si>
  <si>
    <t xml:space="preserve">МКУ городского округа Октябрьск "Комитет по архитектуре, строительству и транспорту Администрации городского округа Октябрьск"                                                                                                             </t>
  </si>
  <si>
    <t xml:space="preserve">Организационный отдел Администрации городского округа Октябрьск                                                                                                                 </t>
  </si>
  <si>
    <t xml:space="preserve">МКУ городского округа Октябрьск  «Комитет по архитектуре, строительству и транспорту г.о. Октябрьск» </t>
  </si>
  <si>
    <t xml:space="preserve">Отдел  по физической культуре и спорту МКУ "Управление социального развития Администрация городского округа Октябрьск Самарской области                                                                                         </t>
  </si>
  <si>
    <t xml:space="preserve">Администрация городского округа Октябрьск Самарской области (Служба охраны труда)                                                                                                                        </t>
  </si>
  <si>
    <t xml:space="preserve">Правовой отдел Администрации городского округа Октябрьск                                                                                                           </t>
  </si>
  <si>
    <t>Утверждена  постановлением Администрации г.о.Октябрьск от 31.10.2018 №1214</t>
  </si>
  <si>
    <t>Комплексного развития транспортной инфраструктуры городского округа Октябрьск Самарской области на 2018-2028 годы</t>
  </si>
  <si>
    <t xml:space="preserve">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</si>
  <si>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</si>
  <si>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</si>
  <si>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</si>
  <si>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</si>
  <si>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</si>
  <si>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</si>
  <si>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</si>
  <si>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</si>
  <si>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</si>
  <si>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</si>
  <si>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</si>
  <si>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</si>
  <si>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</si>
  <si>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</si>
  <si>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</si>
  <si>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</si>
  <si>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</si>
  <si>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</si>
  <si>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</si>
  <si>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</si>
  <si>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</si>
  <si>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</si>
  <si>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</si>
  <si>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</si>
  <si>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</si>
  <si>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</si>
  <si>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Муниципальный правовой акт об утверждении 
(о внесении изменений)</t>
  </si>
  <si>
    <t>* - остаток неиспользованных средств, выделенных из областного бюджета в 2019 году при расчете "Всего расходов по программе" не учитывается</t>
  </si>
  <si>
    <t>МКУ "Финансовое управление Администрации городского округа Октябрьск Самарской области"</t>
  </si>
  <si>
    <t xml:space="preserve">МКУ городского округа Октябрьск                         "Управление социального развития  Администрации городского округа Октябрьск" 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</si>
  <si>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</si>
  <si>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</t>
  </si>
  <si>
    <t xml:space="preserve">МКУ городского округа Октябрьск "Управление по вопросам ЖКХ, энергетики и функционирования ЕДДС" </t>
  </si>
  <si>
    <t xml:space="preserve">МКУ городского округа Октябрьск "Управление социального развития  Администрации городского округа Октябрьск"
</t>
  </si>
  <si>
    <t xml:space="preserve">МКУ "Управление  по вопросам семьи городского округа Октябрьск""                                                                                                       </t>
  </si>
  <si>
    <t>27</t>
  </si>
  <si>
    <t>28</t>
  </si>
  <si>
    <t>29</t>
  </si>
  <si>
    <t>Укрепление общественного здоровья населения и пропаганда здорового образа жизни на территории городского округа Октябрьск Самарской области на 2020 - 2024 годы</t>
  </si>
  <si>
    <t>Утверждена  постановлением Администрации г.о.Октябрьск от 31.03.2020 №330</t>
  </si>
  <si>
    <t>Всего расходов по программе в 2023 году</t>
  </si>
  <si>
    <t>Всего расходов по программе в 2024 году</t>
  </si>
  <si>
    <t>Развитие муниципальной службы в городском округе Октябрьск Самарской области на 2023-2028 годы</t>
  </si>
  <si>
    <t>МКУ г.о. Октябрьск Самарской области "Управление социального развития Администрации городского округа Октябрьск Самарской области"</t>
  </si>
  <si>
    <t xml:space="preserve">Администрация городского округа Октябрьск Самарской области (Комитет имущественных отношений)                                                                                                                        </t>
  </si>
  <si>
    <t>30</t>
  </si>
  <si>
    <t>31</t>
  </si>
  <si>
    <t>МБУ г.о. Октябрьск Самарской области "Многофункциональный центр предоставления государственных и муниципальных услуг"</t>
  </si>
  <si>
    <t>МКУ г.о. Октябрьск Самарской области "Комитет по архитектуре, строительству и транспорту Администрации городского округа Октябрьск Самарской области"</t>
  </si>
  <si>
    <t>Защита населения  и территорий от чрезвычайных ситуаций природного и техногенного характера, выполнение мероприятий по гражданской обороне, обеспечение первичных мер пожарной безопасности т безопасности людей на водных объектах в городском округе  Октябрьск на 2018-2027 годы</t>
  </si>
  <si>
    <t>32</t>
  </si>
  <si>
    <t>Правовой отдел Администрации городского округа Октябрьск Самарской области</t>
  </si>
  <si>
    <t>4560,0</t>
  </si>
  <si>
    <t>Профилактика правонарушений и обеспечение  общественной безопасностьи в городском округе  Октябрьск Самарской области на 2024-2026 г.г.</t>
  </si>
  <si>
    <t>Всего расходов по программе (тыс. руб.)</t>
  </si>
  <si>
    <t>ИТОГО:</t>
  </si>
  <si>
    <t>Обращение с отходами производства и потребления на территории городского округа Октябрьск Самарской области на 2017-2026 годы</t>
  </si>
  <si>
    <t>33</t>
  </si>
  <si>
    <t>Развитие культуры и искусства в городском округе Октябрьск Самарской области на 2024-2028 годы</t>
  </si>
  <si>
    <t xml:space="preserve">Ведущий специалист управления экономического развития, инвестиций, предпринимательства и торговли Администрации г.о. Октябрьск      </t>
  </si>
  <si>
    <t>М.В. Панина</t>
  </si>
  <si>
    <t>Противодействие коррупции в городском округе Октябрьск Самарской области на 2021-2026 годы</t>
  </si>
  <si>
    <t>Поддержка и развитие малого и среднего предпринимательства в городском округе Октябрьск Самарской области на 2016-2024 годы</t>
  </si>
  <si>
    <t>Комплексного развития коммунальной  инфрастуктуры городского округа Октябрьск Самарской области на 2018-2030 годы</t>
  </si>
  <si>
    <t xml:space="preserve">Противодействие незаконному обороту наркотических средств, профилактике наркомании, лечению и реабилитации наркозависимой части населения городского округа на 2017-2025 годы  </t>
  </si>
  <si>
    <t>Всего расходов по программе в 2025 году</t>
  </si>
  <si>
    <t>Развитие и поддержка малого и среднего предпринимательства в городском округе Октябрьск Самарской области на 2025-2030 г.г.</t>
  </si>
  <si>
    <t>Формирование современной городской среды на 2018-2028 годы</t>
  </si>
  <si>
    <t>34</t>
  </si>
  <si>
    <t xml:space="preserve">Утверждена постановлением Администрации г.о. Октябрьск от 27.05.2022 №537 </t>
  </si>
  <si>
    <t>МКУ г.о. Октябрьск Самарской области «Централизованная бухгалтерия городского округа Октябрьск Самарской области»</t>
  </si>
  <si>
    <t>Доступная среда в городском округе Октябрьск Самаркой области "Город дружественный к людям" на 2022-2026 годы</t>
  </si>
  <si>
    <t>Содержание,эксплуатация и развитие муниципальных зданий и транспорта на 2015-2025 годы</t>
  </si>
  <si>
    <t xml:space="preserve">ПЕРЕЧЕНЬ ПЛАНИРУЕМЫХ К РАЗРАБОТКЕ МУНИЦИПАЛЬНЫХ  ПРОГРАММ ГОРОДСКОГО ОКРУГА ОКТЯБРЬСК САМАРСКОЙ ОБЛАСТИ      </t>
  </si>
  <si>
    <t>Разработчик программы</t>
  </si>
  <si>
    <t>Муниципальный правовой акт о принятии решения по разработке программы</t>
  </si>
  <si>
    <t xml:space="preserve">Утверждена постановлением Администрации г.о. Октябрьск от 30.12.2020 №1194 (в редакции постановлений Администрации г.о. Октябрьск от  от 27.07.2021 №572; от 10.09.2021 №730) </t>
  </si>
  <si>
    <t>Утверждена постановлением Администрации г.о. Октябрьск от 03.10.2014 № 673 (в редакции постановлений Администрации г.о. Октябрьск от 09.02.2017 №141; от 20.05.2021 №364; от 02.07.2021 №521; от 07.12.2021 №1006)</t>
  </si>
  <si>
    <t>Повышение эффективности бюджетных расходов в городском округе Октябрьск Самарской области на период до 2029 года</t>
  </si>
  <si>
    <t>Поддержка социально ориентированных некоммерческих организаций и общественных объединений в городском округе Октябрьск Самарской области на 2023-2027 годы</t>
  </si>
  <si>
    <t>Утверждена постановлением Администрации г.о. Октябрьск от 07.09.2021 №717 (в редакции Постановлений Администрации г.о. Октябрьск от 14.02.2022 №134; от 13.03.2023 №206)</t>
  </si>
  <si>
    <t>Всего расходов по программе в 27 - 30 гг.</t>
  </si>
  <si>
    <t>Всего расходов по программе в 2026 г.</t>
  </si>
  <si>
    <t>Благоустройство территории городского округа Октябрьск Самарской области на 2017-2026 г.г.</t>
  </si>
  <si>
    <t>Дети Октябрьска на 2019-2027 годы</t>
  </si>
  <si>
    <t>Создание благоприятных условий в целях привлечения медицинских работников для работы в государственном бюджетном учреждении здравоохранения Самарской области "Октябрьская центральная городская больница" на 2019-2026 годы</t>
  </si>
  <si>
    <t>Развитие физической культуры и спорта  на территории городского округа Октябрьск на 2021-2026 годы "Спорт - норма жизни"</t>
  </si>
  <si>
    <t>Управление муниципальным имуществом городского округа Октябрьск Самарской области на 2021 - 2026 годы</t>
  </si>
  <si>
    <t>Утверждена постановлением Администрации г.о. Октябрьск от 01.09.2020 №762 (в редакции постановлений Администрации г.о. Октябрьск от 12.04.2021 №270; от 25.10.2021 №844; от 24.01.2022 №54; от 30.12.2022 №1348; от 29.06.2023 №586)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</si>
  <si>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городского округа Октябрьск Самарской области на 2023-2026 годы</t>
  </si>
  <si>
    <t>Молодой семье - доступное жилье на 2022-2026 годы</t>
  </si>
  <si>
    <t>Содержание,эксплуатация и развитие муниципальных зданий и транспорта на 2026-2030 годы</t>
  </si>
  <si>
    <t xml:space="preserve">Утверждена постановлением Администрации г.о.Октябрьск от 31.08.2023 №802 </t>
  </si>
  <si>
    <t>Повышение эффективности муниципального управления в городском округе Октябрьск Самарской области, совершенствование работы по исполнению полномочий по решению вопросов местного значения, осуществление переданных государственных полномочий на 2024-2030 годы</t>
  </si>
  <si>
    <t xml:space="preserve">Утверждена постановлением Администрации г.о. Октябрьск от 03.10.2023 №895 </t>
  </si>
  <si>
    <t>Организация предоставления государственных и муниципальных услуг на территории городского округа Октябрьск на базе МБУ "Октябрьский МФЦ" на 2024-2030 годы</t>
  </si>
  <si>
    <t>Утверждена постановлением Администрации г.о. Октябрьск от 02.10.2023 №894</t>
  </si>
  <si>
    <t>Реализация стратегии государственной молодежной политики на территории городского округа Октябрьск Самарской области на 2019-2026 годы</t>
  </si>
  <si>
    <t>Улучшение условий  и охраны труда в городском округе Октябрьск Самарской области" на 2018-2027 годы</t>
  </si>
  <si>
    <t>Укреплениеобщественного здоровья населения и пропаганда здорового образа жизни на территории городского округа Октябрьск Самарскй области на 2025-2030 годы</t>
  </si>
  <si>
    <t>Формирование законопослушного поведения участников дорожного движения на территории городского округа Октябрьск Самарской области на 2024-2026 годы</t>
  </si>
  <si>
    <t xml:space="preserve">Утверждена постановлением Администрации г.о. Октябрьск от 01.11.2023 №972 </t>
  </si>
  <si>
    <t>Утверждена постановлением Администрации г.о. Октябрьск от 25.08.2014 № 493 ( в редакции постановлений Администрации г.о. Октябрьск от 25.04.2016; №334; от 01.07.2016;№597;26.08.2016 №784; от 15.12.2016 №1137; от 09.01.2017 №8; от 21.07.2017 №831; от 26.09.2017 №1112; №1578 от 26.12.2017; от 20.04.2018 №400; от 05.09.2018 №973; от 08.11.2018 №1239; от 29.12.2018 №1550; от 11.07.2019 №732; от 11.12.2019 №1333; от 22.04.2020 №393; от 31.08.2020 №747; от 12.11.2020 №1012; от 30.11.2020 №1073; от 22.12.2020 №1144; от 20.02.2021 №100; от 29.03.2021 №195; от 25.05.2021 №382; от 26.07.2021 №564; от 12.10.2021 №812; от 01.02.2022 №88, от 24.06.2022 №647, от 11.01.2023 №15; от 21.02.2023 №158; от 28.12.2023 №1247)</t>
  </si>
  <si>
    <t>Утверждена постановлением Администрации г.о. Октябрьск от 29.06.2016 г №587 ( в редакции постановлений Администрации г.о. Октябрьск  № 1059 от 14.09.2017; от12.07.2018 №758; от 08.02.2019 №103; от 28.08.2019 №964; от 22.10.2019 №1131; от 15.11.2019 №1217; от 22.07.2020 №612; от 26.11.2020 №1059; от 30.12.2021 №1145; от 07.07.2022 №670; от 24.01.2023 №64; от 03.07.2023 №602; от 26.12.2023 №1209)</t>
  </si>
  <si>
    <t>3372,5</t>
  </si>
  <si>
    <t>Утверждена постановлением Администрации г.о. Октябрьск  от 05.08.2016г. №719 (в редакции постановлений Администрации г.о. Октябрьск от 19.01.2017 №43; №338 от 28.03.2017 г., №450 от19.04.2017,№606 от 02.06.2017 г.;№1029 от 07.09.2017;№1253 от 19.10.2017; от 14.11.2017 №1360; от 29.12.2017 №1630; от 04.04.2018 №352; от23.05.2018 №501; от 09.07.2018 №737;от 06.12.2018 №1411; от 29.01.2019 №66; от 08.04.2019 №349; от 17.05.2019 №506; от 24.07.2019 №776; от 26.08.2019 №940; от 30.10.2019 №1138; от 26.11.2019 №1285; от 20.01.2020 №51; от 01.04.2020 №336;  от 28.05.2020 №480; от 07.07.2020 №580; от 09.11.2020 №994; от 20.11.2020 №1043; от 30.12.2020 №1209; от 03.03.2021 №128; от 07.04.2021 №248; от 17.08.2021 №643; от 10.11.2021 №898; оти 30.12.2021 №1140; от 30.05.2022 №546; от 24.10.2022 №1055; от 29.12.2022 №1344; от 05.05.2023 №391; от 24.05.2023 №433; от 07.12.2023 №1134; от 26.12.2023 №1221)</t>
  </si>
  <si>
    <t>Утверждена постановлением Администрации г.о. Октябрьск от 30.12.2022 № 1354 (в редакции постановления Администрации г.о. Октябрьск от 28.12.2023 №1226)</t>
  </si>
  <si>
    <t>Утверждена  постановлением Администрации г.о.Октябрьск от 16.10.2019 №1116 ( в редакции постановлений Администрации г.о. Октябрьск от 31.07.2020 №651; от 20.11.2020 №1046; от 18.12.2020 №1132; от 28.10.2021 №865; от 07.06.2022 №574; от 15.12.2022 №1268; от 29.06.2023 №587; от 28.12.2023 №1227)</t>
  </si>
  <si>
    <t>Утверждена постановлением Администрации г.о. Октябрьск от 03.09.2021 №709 (в редакции постановлений Администрации г.о. Октябрьск от 22.08.2022 №839; от 28.12.2022 №1328; от 29.12.2023 №1261)</t>
  </si>
  <si>
    <t>Утверждена постановлением Администрации г.о. Октябрьск от 29.07.2020 № 645 (в редакции постановлений Администрации г.о. Октябрьск от 21.02.2022 №163; от 30.01.2023 №77; от 29.12.2023 №1263)</t>
  </si>
  <si>
    <t>Утверждена постановлением Администрации г.о. Октябрьск от 30.12.2019 г №1447 (в редакции постановлений Администрации г.о. Октябрьск от 30.12.2022 №1358; от 19.01.2024 №42)</t>
  </si>
  <si>
    <t>Утверждена постановлением Администрации г.о. Октябрьск от 02.07.2021 №519 (в редакции постановления Администрации г.о. Октябрьск от 28.12.2023 №1252)</t>
  </si>
  <si>
    <t>"Профилактика терроризма и экстремизма, а также минимизации и (или) ликвидации последствий проявлений терроризма и экстремизма на территории г.о. Октябрьск на 2024-2030 годы"</t>
  </si>
  <si>
    <t>2028-2030</t>
  </si>
  <si>
    <t>Всего расходов по программе в 28 - 30 гг.</t>
  </si>
  <si>
    <t>Утверждена  постановлением Администрации г.о.Октябрьск от 18.07.2016  №658 (в редакции постановлений Администрации г.о. Октябрьск от 27.12.2016 №1197; от 18.10.2017 №1239; от 29.12.2017 №1631; от 30.03.2018 №321; от17.04.2018 №375; от04.06.2018 №543;  ОТ 27.06.2018 №662;от 12.07.2018 №757;от04.12.2018 №1371; от 29.12.2018 №1551; от 22.07.2019 №767; от 15.11.2019 №1216; от 20.01.2020 №58; от 16.03.2020 №268; от 28.05.2020 №477; от 27.07.2020 №631; от 26.11.2020 №1061; от 29.12.2020 №1190; от 29.01.2021 №44; от 30.04.2021 №325; от 01.07.2021 №516; от 25.10.2021 №846; от 30.12.2021 №1143; от 03.02.2022 №107; от 16.05.2022 №488; от 30.06.2022 №659; от 02.11.2022 №1106; от 29.12.2022 №1343; от 16.02.2024 №142)</t>
  </si>
  <si>
    <t>Утверждена Постановлением  Администрации городского округа Октябрьск Самарской области от 11.09.2020 №809 (в редакции постановлений Администрации г.о. Октябрьск от  09.11.2020 №993; от 10.02.2021 №75; от 02.04.2021 №226; от 11.08.2021 №629; от 26.11.2021 №949; от 01.02.2022 №92; от 30.05.2022 №544; от 25.07.2022 №717; от 08.11.2022 №1118; от 02.02.2023 №86; от 01.06.2023 №467; от 01.02.2024 №84)</t>
  </si>
  <si>
    <t>9481,8</t>
  </si>
  <si>
    <t>Утверждена постановлением Администрации г.о. Октябрьск от 29.08.2016 г №787 (в редакции постановлений  Администрации г.о. Октябрьск от 20.11.2017 №1374; от 906 от 23.08.2018; от 29.12.2018 №1578; от 20.01.2020 №57; от 16.07.2020 №603; от 24.11.2020 №1054; от 21.12.2020 №1138; от 02.09.2021 №700; от 22.02.2022 №166; от 12.04.2022 №367; от 10.02.2023 №132; от 29.02.2024 №171)</t>
  </si>
  <si>
    <t>Утверждена постановлением Администрации городского округа Октябрьск от 26.09.2016 г №863 ( в редакции постановлений Администрации г.о. Октябрьск от 21.07.2017 №828;от 14.11.2017 №1361; от 28.06.2018 №668; от 18.02.2019 №121; от 23.07.2019 №772; от 31.12.2019 №1474; от 23.07.2020 №615; от 24.08.2020 №717; от 26.11.2020 №1063; 13.01.2021 №6; от 02.07.2021 №520; от 14.01.2022 №27; от 25.05.2022 №520; от 06.03.2023 №180; от 15.06.2023 №509; от 11.03.2024 №199)</t>
  </si>
  <si>
    <t>Утверждена постановлением Администрации г.о. Октябрьск от 30.06.2021 №505 ( в редакции постановлений Администрации г.о. Октябрьск от 30.12.2021 №1119; от 16.01.2023 №35; от 03.10.2023 №896; от 11.03.2024 №204)</t>
  </si>
  <si>
    <t>Утверждена Постановлением  Администрации городского округа Октябрьск Самарской области от 15.12.2016г. № 1139 (В редакции пост. Администрации городского округа Октябрьск Самарской области от 14.11.2017 №1359, от 26.02.2019 №175; от 12.07.2019 №738; от 13.08.2019 №887; от 12.02.2020 №166; от 26.02.2020 №210; от 13.08.2020 №693; от 14.10.2020 №923; от 26.11.2020 №1062; от 29.12.2020 №1191; от 27.01.2021 №37; от 02.04.2021 №234; от 31.05.2021 №389; от 10.11.2021 №899; от 10.01.2022 №3; от 30.05.2022 №541; от 23.12.2022 №1318; от 05.05.2023 №392; от 31.07.2023 №714; от 11.03.2024 №200)</t>
  </si>
  <si>
    <t>Утверждена постановлением Администрации г.о. Октябрьск от 11.11.2019 №1188 (в редакции постановлений Администрации г.о. Октябрьск от 20.01.2020 №53;от 22.01.2021 №21; от 28.12.2021 №1106; от 24.06.2022 №648; от 11.01.2023 №8; от 21.06.2023 №520; от 20.03.2024 №237)</t>
  </si>
  <si>
    <t>Утверждена постановлением Администрации г.о. Октябрьск  от 07.04.2021г. №245 (в редакции постановлений Администрации г.о. Октябрьск от  от 29.07.2021 №586; от 13.10.2022 №1028; от 02.02.2023 №92; от 01.11.2023 №971; от 25.12.2023 №1202; от 17.05.2024 №432)</t>
  </si>
  <si>
    <t>Энергосбережение и повышение энергетической эффективности в городском округе Октябрьск Самарской области на 2022 - 2031 годы</t>
  </si>
  <si>
    <t>Утверждена  постановлением Администрации г.о.Октябрьск от 21.02.2018 №184 (в редакции постановлений Администрации г.о. Октябрьск от 11.11.2019 №1192; от 04.06.2020 №512; от 01.12.2020 №1080; от 21.12.2020 №1139; от 07.04.2021 №246; от 26.11.2021 №958; от 29.03.2022 №297; от 30.06.2022 №660; от 30.08.2022 №864; от 30.12.2022 №1384; от 17.04.2023 №329; от 17.10.2023 №934; от 10.06.2024 №533)</t>
  </si>
  <si>
    <t>Утверждена постановлением Администрации г.о. Октябрьск от 31.05.2016 г.№485( в редакции постановлений Администрации г.о. Октябрьск от 01.11.2016 №944; от 19.12.2016 №1150;№322 от 23.03.2017;№895 от 09.08.2017;№1252 от 19.10.2017; от 22.06.2018 № 642;от 14.11.2018 №1251; от 17.01.2019 №22, от 12.03.2019 №237, от 14.03.2019 №256; от 25.04.2019 №427; от 24.05.2019 №517; от 18.06.2019 №626; от 30.10.2019 №1140; от 20.01.2020 №50; от 13.04.2020 №371; от 15.05.2020 №440; от 01.12.2020 №1079; от 18.12.2020 №1131; от 30.06.2021 №502; от 12.10.2021 №809; от 06.12.2021 №1004; от 30.12.2021 №1138; от 30.03.2022 №318; от 12.05.2022 №481; от 28.10.2022 №1089; от 14.02.2023 №138; от 18.10.2023 №936; от 26.12.2023 №1212; от 03.06.2024 №520)</t>
  </si>
  <si>
    <t>Утверждена  постановлением Администрации г.о.Октябрьск от 29.12.2017 №1635 (в редакции постановлений Администрации г.о. Октябрьск от 12.03.2018 №247; от 30.03.2018 №314; от 27.04.2018 №420; от 06.08.2018 №852;  от 22.11.2018 №1323; от 17.01.2019 №23; от 06.02.2019 №101;от 12.03.2019 №238, от 27.03.2019 №307; от 15.08.2019 №899; от 30.10.2019 №1139; от 20.01.2020 № 49; от 12.02.2020 №170; от 27.03.2020 №323; от 01.06.2020 №490; от 25.06.2020 №555; от 30.07.2020 №647; от 29.10.2020 №965; от 17.11.2020 №1020; от 29.12.2020 №1192; от 27.01.2021 №35; от 04.03.2021 №136; от 12.04.2021 №269; от 25.08.2021 №669; от 12.10.2021 №807; от 30.11.2021 №969; от 30.12.2021 №1137; от 26.05.2022 №528; от 24.10.2022 №1056; от 02.02.2023 №93; от 07.07.2023 №613; от 18.12.2023 №1190; от 03.06.2024 №521)</t>
  </si>
  <si>
    <t>Переселение граждан из аврийного жилищного фонда на территории городского округа Октябрьск на 2018-2025 годы</t>
  </si>
  <si>
    <t>ПО СОСТОЯНИЮ НА 01.08.2024 г.</t>
  </si>
  <si>
    <t>Утверждена постановлением Администрации г.о.Октябрьск от 24.09.2014г. № 623 (в редакции постановлений Администрации г.о.Октябрьск от 09.06.2016 №519;от 09.02.2017 №140; от 22.06.2017 №691; от 05.10.2017  №1169; от11.12.2017 №1497; от 29.12.2017 №1633; от30.07.2018 №823; от 18.02.2019 №124; от 24.07.2019 №777; от 05.12.2019 №1320; от 20.01.2020 №56; от 05.08.2020 №667; от 30.10.2020 №971; от 20.11.2020 №1044; от 21.12.2020 №1140; от 08.06.2021 №422; от 21.09.2021 №742;29.03.2022 №299; 21.03.2022 №254; от 19.09.2022 №933; от 10.04.2023 №305; от 22.11.2023 №1045; от 29.12.2023 №1265)</t>
  </si>
  <si>
    <t>Утверждена  постановлением Администрации г.о.Октябрьск от 09.04. 2018 №365 (в редакции постановлений Администрации г.о. Октябрьск от 24.09.2018 №1040; от 14.01.2019 №5, от 18.02.2019 №123; от 17.05.2019 №493; от 19.07.2019 №759; от 23.09.2019 №1043, 22.10.2019 №1134; от 18.11.2019 №1243; от 20.01.2020 №55; от 27.03.2020 №324; от 10.07.2020 №586; от 13.08.2020 №696; от 20.11.2020 №1042; от 21.12.2020 №1137; от 22.10.2021 №843; от 21.03.2022 №253; от 28.11.2022 №1206; от 14.04.2023 №320; от 05.02.2024 №92)</t>
  </si>
  <si>
    <t>Утверждена постановлением Администрации г.о. Октябрьск от 02.09.2022г. №878 (в редакции постановлений Администрации г.о. Октябрьск от 17.01.2023 №40; от 21.06.2023 №521; от 14.02.2024 №128; от 10.07.2024 №701)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</si>
</sst>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4" fontId="6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 applyFill="1"/>
    <xf numFmtId="0" fontId="14" fillId="2" borderId="0" xfId="0" applyFont="1" applyFill="1"/>
    <xf numFmtId="0" fontId="14" fillId="0" borderId="0" xfId="0" applyFont="1" applyFill="1"/>
    <xf numFmtId="0" fontId="6" fillId="0" borderId="0" xfId="0" applyFont="1"/>
    <xf numFmtId="0" fontId="0" fillId="3" borderId="0" xfId="0" applyFill="1"/>
    <xf numFmtId="0" fontId="0" fillId="0" borderId="0" xfId="0" applyFill="1" applyBorder="1"/>
    <xf numFmtId="2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15" fillId="0" borderId="0" xfId="0" applyFont="1"/>
    <xf numFmtId="0" fontId="15" fillId="3" borderId="0" xfId="0" applyFont="1" applyFill="1"/>
    <xf numFmtId="0" fontId="0" fillId="0" borderId="0" xfId="0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top"/>
    </xf>
    <xf numFmtId="0" fontId="0" fillId="0" borderId="0" xfId="0" applyBorder="1"/>
    <xf numFmtId="4" fontId="9" fillId="0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20" fillId="0" borderId="0" xfId="0" applyFont="1" applyFill="1"/>
    <xf numFmtId="0" fontId="20" fillId="0" borderId="1" xfId="0" applyFont="1" applyFill="1" applyBorder="1"/>
    <xf numFmtId="4" fontId="16" fillId="3" borderId="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/>
    <xf numFmtId="2" fontId="16" fillId="3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vertical="top"/>
    </xf>
    <xf numFmtId="4" fontId="16" fillId="3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left" vertical="top"/>
    </xf>
    <xf numFmtId="4" fontId="16" fillId="2" borderId="3" xfId="0" applyNumberFormat="1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0" fontId="30" fillId="0" borderId="0" xfId="0" applyFont="1" applyFill="1" applyBorder="1"/>
    <xf numFmtId="0" fontId="20" fillId="0" borderId="0" xfId="0" applyFont="1"/>
    <xf numFmtId="0" fontId="19" fillId="0" borderId="0" xfId="0" applyFont="1" applyFill="1"/>
    <xf numFmtId="0" fontId="8" fillId="2" borderId="5" xfId="0" applyFont="1" applyFill="1" applyBorder="1" applyAlignment="1">
      <alignment horizontal="left" vertical="top" wrapText="1"/>
    </xf>
    <xf numFmtId="4" fontId="16" fillId="2" borderId="5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20" fillId="0" borderId="6" xfId="0" applyFont="1" applyFill="1" applyBorder="1"/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0" borderId="0" xfId="0" applyFont="1"/>
    <xf numFmtId="0" fontId="31" fillId="0" borderId="0" xfId="0" applyFont="1"/>
    <xf numFmtId="0" fontId="1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4" fontId="16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/>
    <xf numFmtId="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/>
    <xf numFmtId="0" fontId="27" fillId="0" borderId="0" xfId="0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justify" vertical="top"/>
    </xf>
    <xf numFmtId="0" fontId="23" fillId="0" borderId="0" xfId="0" applyFont="1" applyFill="1" applyBorder="1" applyAlignment="1"/>
    <xf numFmtId="0" fontId="29" fillId="0" borderId="0" xfId="0" applyFont="1" applyFill="1" applyBorder="1"/>
    <xf numFmtId="0" fontId="19" fillId="0" borderId="0" xfId="0" applyFont="1" applyFill="1" applyBorder="1"/>
    <xf numFmtId="0" fontId="27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26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0" fontId="24" fillId="0" borderId="0" xfId="0" applyFont="1" applyFill="1" applyAlignment="1">
      <alignment horizontal="center" vertical="center"/>
    </xf>
    <xf numFmtId="0" fontId="20" fillId="3" borderId="1" xfId="0" applyFont="1" applyFill="1" applyBorder="1"/>
    <xf numFmtId="0" fontId="23" fillId="0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4" fontId="8" fillId="0" borderId="3" xfId="0" applyNumberFormat="1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4" fontId="16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horizontal="left" vertical="top" wrapText="1"/>
    </xf>
    <xf numFmtId="4" fontId="19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/>
    </xf>
    <xf numFmtId="2" fontId="7" fillId="0" borderId="1" xfId="0" applyNumberFormat="1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4" fontId="24" fillId="0" borderId="1" xfId="0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3"/>
  <sheetViews>
    <sheetView tabSelected="1" showWhiteSpace="0" view="pageBreakPreview" zoomScale="90" zoomScaleNormal="90" zoomScaleSheetLayoutView="90" workbookViewId="0">
      <selection activeCell="B49" sqref="B49"/>
    </sheetView>
  </sheetViews>
  <sheetFormatPr defaultRowHeight="15" x14ac:dyDescent="0.25"/>
  <cols>
    <col min="1" max="1" width="6.85546875" style="92" customWidth="1"/>
    <col min="2" max="2" width="37.28515625" customWidth="1"/>
    <col min="3" max="3" width="26.5703125" customWidth="1"/>
    <col min="4" max="4" width="51.5703125" customWidth="1"/>
    <col min="5" max="5" width="16.42578125" style="17" customWidth="1"/>
    <col min="6" max="6" width="4.85546875" style="10" hidden="1" customWidth="1"/>
    <col min="7" max="7" width="10.5703125" style="18" hidden="1" customWidth="1"/>
    <col min="8" max="8" width="17" style="18" customWidth="1"/>
    <col min="9" max="9" width="17.42578125" style="18" customWidth="1"/>
    <col min="10" max="10" width="13.140625" customWidth="1"/>
    <col min="11" max="11" width="11.7109375" customWidth="1"/>
    <col min="12" max="12" width="11.85546875" customWidth="1"/>
    <col min="13" max="13" width="12.140625" customWidth="1"/>
    <col min="14" max="14" width="0.42578125" hidden="1" customWidth="1"/>
    <col min="15" max="15" width="15.42578125" style="18" customWidth="1"/>
    <col min="16" max="16" width="12.42578125" customWidth="1"/>
    <col min="17" max="18" width="11.28515625" customWidth="1"/>
    <col min="19" max="19" width="11" customWidth="1"/>
    <col min="20" max="20" width="16.140625" style="18" customWidth="1"/>
    <col min="21" max="21" width="13.28515625" customWidth="1"/>
    <col min="22" max="22" width="11.42578125" customWidth="1"/>
    <col min="23" max="23" width="11.140625" customWidth="1"/>
    <col min="24" max="24" width="11.5703125" customWidth="1"/>
    <col min="25" max="25" width="13.28515625" style="18" customWidth="1"/>
    <col min="26" max="26" width="0.28515625" hidden="1" customWidth="1"/>
    <col min="27" max="27" width="12.85546875" bestFit="1" customWidth="1"/>
    <col min="28" max="28" width="12" bestFit="1" customWidth="1"/>
    <col min="29" max="29" width="10.85546875" customWidth="1"/>
    <col min="30" max="30" width="11.7109375" customWidth="1"/>
    <col min="31" max="31" width="12.7109375" style="18" customWidth="1"/>
    <col min="32" max="32" width="12.85546875" bestFit="1" customWidth="1"/>
    <col min="33" max="33" width="12" bestFit="1" customWidth="1"/>
    <col min="34" max="34" width="11.7109375" customWidth="1"/>
    <col min="35" max="35" width="13.7109375" customWidth="1"/>
    <col min="36" max="36" width="12" style="18" customWidth="1"/>
    <col min="37" max="37" width="12.85546875" bestFit="1" customWidth="1"/>
    <col min="38" max="38" width="12" bestFit="1" customWidth="1"/>
    <col min="39" max="39" width="12" customWidth="1"/>
    <col min="40" max="40" width="11" customWidth="1"/>
    <col min="41" max="41" width="13.5703125" style="18" customWidth="1"/>
    <col min="42" max="42" width="13.28515625" customWidth="1"/>
    <col min="43" max="43" width="12" bestFit="1" customWidth="1"/>
    <col min="44" max="44" width="12.140625" customWidth="1"/>
    <col min="45" max="45" width="11.5703125" customWidth="1"/>
    <col min="46" max="46" width="14.85546875" style="18" customWidth="1"/>
    <col min="47" max="47" width="12.85546875" customWidth="1"/>
    <col min="48" max="48" width="12" bestFit="1" customWidth="1"/>
    <col min="49" max="49" width="11.140625" customWidth="1"/>
    <col min="50" max="50" width="12.7109375" customWidth="1"/>
    <col min="51" max="51" width="14.85546875" style="18" customWidth="1"/>
    <col min="52" max="52" width="12.85546875" customWidth="1"/>
    <col min="53" max="53" width="12" bestFit="1" customWidth="1"/>
    <col min="54" max="54" width="11.140625" customWidth="1"/>
    <col min="55" max="55" width="12.7109375" customWidth="1"/>
    <col min="56" max="56" width="14.85546875" style="18" customWidth="1"/>
    <col min="57" max="57" width="12.85546875" customWidth="1"/>
    <col min="58" max="58" width="12" bestFit="1" customWidth="1"/>
    <col min="59" max="59" width="11.140625" customWidth="1"/>
    <col min="60" max="74" width="12.7109375" customWidth="1"/>
    <col min="75" max="75" width="12.85546875" customWidth="1"/>
  </cols>
  <sheetData>
    <row r="1" spans="1:75" ht="39" customHeight="1" x14ac:dyDescent="0.25">
      <c r="A1" s="78"/>
      <c r="B1" s="3" t="s">
        <v>11</v>
      </c>
      <c r="C1" s="4"/>
      <c r="D1" s="5"/>
      <c r="E1" s="16"/>
      <c r="F1" s="100"/>
      <c r="G1" s="100"/>
      <c r="H1" s="101"/>
      <c r="I1" s="101"/>
      <c r="J1" s="78"/>
      <c r="K1" s="78"/>
      <c r="L1" s="78"/>
      <c r="M1" s="78"/>
      <c r="N1" s="78"/>
      <c r="O1" s="102"/>
      <c r="P1" s="78"/>
      <c r="Q1" s="78"/>
      <c r="R1" s="78"/>
      <c r="S1" s="78"/>
      <c r="T1" s="102"/>
      <c r="U1" s="78"/>
      <c r="V1" s="78"/>
      <c r="W1" s="78"/>
      <c r="X1" s="78"/>
      <c r="Y1" s="102"/>
      <c r="Z1" s="91"/>
      <c r="AA1" s="78"/>
      <c r="AB1" s="78"/>
      <c r="AC1" s="78"/>
      <c r="AD1" s="78"/>
      <c r="AE1" s="102"/>
      <c r="AF1" s="78"/>
      <c r="AG1" s="78"/>
      <c r="AH1" s="78"/>
      <c r="AI1" s="78"/>
      <c r="AJ1" s="102"/>
      <c r="AK1" s="78"/>
      <c r="AL1" s="78"/>
      <c r="AM1" s="78"/>
      <c r="AN1" s="78"/>
      <c r="AO1" s="103"/>
      <c r="AP1" s="78"/>
      <c r="AQ1" s="78"/>
      <c r="AR1" s="78"/>
      <c r="AS1" s="78"/>
      <c r="AT1" s="103"/>
      <c r="AU1" s="78"/>
      <c r="AV1" s="78"/>
      <c r="AW1" s="78"/>
      <c r="AX1" s="78"/>
      <c r="AY1" s="103"/>
      <c r="AZ1" s="78"/>
      <c r="BA1" s="78"/>
      <c r="BB1" s="78"/>
      <c r="BC1" s="78"/>
      <c r="BD1" s="103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</row>
    <row r="2" spans="1:75" ht="16.5" customHeight="1" x14ac:dyDescent="0.25">
      <c r="A2" s="78"/>
      <c r="B2" s="6" t="s">
        <v>167</v>
      </c>
      <c r="C2" s="7"/>
      <c r="D2" s="5"/>
      <c r="E2" s="16"/>
      <c r="F2" s="100"/>
      <c r="G2" s="100"/>
      <c r="H2" s="101"/>
      <c r="I2" s="101"/>
      <c r="J2" s="78"/>
      <c r="K2" s="78"/>
      <c r="L2" s="78"/>
      <c r="M2" s="78"/>
      <c r="N2" s="78"/>
      <c r="O2" s="102"/>
      <c r="P2" s="78"/>
      <c r="Q2" s="78"/>
      <c r="R2" s="78"/>
      <c r="S2" s="78"/>
      <c r="T2" s="102"/>
      <c r="U2" s="78"/>
      <c r="V2" s="78"/>
      <c r="W2" s="78"/>
      <c r="X2" s="78"/>
      <c r="Y2" s="102"/>
      <c r="Z2" s="91"/>
      <c r="AA2" s="78"/>
      <c r="AB2" s="78"/>
      <c r="AC2" s="78"/>
      <c r="AD2" s="78"/>
      <c r="AE2" s="102"/>
      <c r="AF2" s="78"/>
      <c r="AG2" s="78"/>
      <c r="AH2" s="78"/>
      <c r="AI2" s="78"/>
      <c r="AJ2" s="102"/>
      <c r="AK2" s="78"/>
      <c r="AL2" s="78"/>
      <c r="AM2" s="78"/>
      <c r="AN2" s="78"/>
      <c r="AO2" s="103"/>
      <c r="AP2" s="78"/>
      <c r="AQ2" s="78"/>
      <c r="AR2" s="78"/>
      <c r="AS2" s="78"/>
      <c r="AT2" s="103"/>
      <c r="AU2" s="78"/>
      <c r="AV2" s="78"/>
      <c r="AW2" s="78"/>
      <c r="AX2" s="78"/>
      <c r="AY2" s="103"/>
      <c r="AZ2" s="78"/>
      <c r="BA2" s="78"/>
      <c r="BB2" s="78"/>
      <c r="BC2" s="78"/>
      <c r="BD2" s="103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5" ht="12.75" customHeight="1" x14ac:dyDescent="0.25">
      <c r="A3" s="79"/>
      <c r="B3" s="8"/>
      <c r="C3" s="7"/>
      <c r="D3" s="5"/>
      <c r="E3" s="16"/>
      <c r="F3" s="104"/>
      <c r="G3" s="104"/>
      <c r="H3" s="79"/>
      <c r="I3" s="79"/>
      <c r="J3" s="105"/>
      <c r="K3" s="105"/>
      <c r="L3" s="105"/>
      <c r="M3" s="105"/>
      <c r="N3" s="105"/>
      <c r="O3" s="106"/>
      <c r="P3" s="105"/>
      <c r="Q3" s="105"/>
      <c r="R3" s="105"/>
      <c r="S3" s="105"/>
      <c r="T3" s="106"/>
      <c r="U3" s="105"/>
      <c r="V3" s="105"/>
      <c r="W3" s="105"/>
      <c r="X3" s="105"/>
      <c r="Y3" s="102"/>
      <c r="Z3" s="91"/>
      <c r="AA3" s="105"/>
      <c r="AB3" s="105"/>
      <c r="AC3" s="105"/>
      <c r="AD3" s="105"/>
      <c r="AE3" s="102"/>
      <c r="AF3" s="105"/>
      <c r="AG3" s="105"/>
      <c r="AH3" s="105"/>
      <c r="AI3" s="105"/>
      <c r="AJ3" s="102"/>
      <c r="AK3" s="105"/>
      <c r="AL3" s="105"/>
      <c r="AM3" s="105"/>
      <c r="AN3" s="105"/>
      <c r="AO3" s="103"/>
      <c r="AP3" s="105"/>
      <c r="AQ3" s="105"/>
      <c r="AR3" s="105"/>
      <c r="AS3" s="105"/>
      <c r="AT3" s="103"/>
      <c r="AU3" s="105"/>
      <c r="AV3" s="105"/>
      <c r="AW3" s="105"/>
      <c r="AX3" s="105"/>
      <c r="AY3" s="103"/>
      <c r="AZ3" s="105"/>
      <c r="BA3" s="105"/>
      <c r="BB3" s="105"/>
      <c r="BC3" s="105"/>
      <c r="BD3" s="103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</row>
    <row r="4" spans="1:75" ht="15.75" customHeight="1" x14ac:dyDescent="0.25">
      <c r="A4" s="79"/>
      <c r="B4" s="6" t="s">
        <v>12</v>
      </c>
      <c r="C4" s="97"/>
      <c r="D4" s="98"/>
      <c r="E4" s="9"/>
      <c r="F4" s="107"/>
      <c r="G4" s="107"/>
      <c r="H4" s="79"/>
      <c r="I4" s="79"/>
      <c r="J4" s="79"/>
      <c r="K4" s="79"/>
      <c r="L4" s="108"/>
      <c r="M4" s="79"/>
      <c r="N4" s="79"/>
      <c r="O4" s="106"/>
      <c r="P4" s="79"/>
      <c r="Q4" s="79"/>
      <c r="R4" s="79"/>
      <c r="S4" s="79"/>
      <c r="T4" s="106"/>
      <c r="U4" s="79"/>
      <c r="V4" s="79"/>
      <c r="W4" s="79"/>
      <c r="X4" s="79"/>
      <c r="Y4" s="102"/>
      <c r="Z4" s="91"/>
      <c r="AA4" s="79"/>
      <c r="AB4" s="79"/>
      <c r="AC4" s="79"/>
      <c r="AD4" s="79"/>
      <c r="AE4" s="102"/>
      <c r="AF4" s="79"/>
      <c r="AG4" s="79"/>
      <c r="AH4" s="79"/>
      <c r="AI4" s="79"/>
      <c r="AJ4" s="102"/>
      <c r="AK4" s="79"/>
      <c r="AL4" s="79"/>
      <c r="AM4" s="79"/>
      <c r="AN4" s="79"/>
      <c r="AO4" s="103"/>
      <c r="AP4" s="79"/>
      <c r="AQ4" s="79"/>
      <c r="AR4" s="79"/>
      <c r="AS4" s="79"/>
      <c r="AT4" s="103"/>
      <c r="AU4" s="79"/>
      <c r="AV4" s="79"/>
      <c r="AW4" s="79"/>
      <c r="AX4" s="79"/>
      <c r="AY4" s="103"/>
      <c r="AZ4" s="79"/>
      <c r="BA4" s="79"/>
      <c r="BB4" s="79"/>
      <c r="BC4" s="79"/>
      <c r="BD4" s="103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</row>
    <row r="5" spans="1:75" ht="13.5" customHeight="1" x14ac:dyDescent="0.25">
      <c r="A5" s="79"/>
      <c r="B5" s="6" t="s">
        <v>13</v>
      </c>
      <c r="C5" s="97"/>
      <c r="D5" s="99"/>
      <c r="E5" s="16"/>
      <c r="F5" s="104"/>
      <c r="G5" s="104"/>
      <c r="H5" s="79"/>
      <c r="I5" s="79"/>
      <c r="J5" s="108"/>
      <c r="K5" s="108"/>
      <c r="L5" s="108"/>
      <c r="M5" s="79"/>
      <c r="N5" s="79"/>
      <c r="O5" s="106"/>
      <c r="P5" s="108"/>
      <c r="Q5" s="108"/>
      <c r="R5" s="79"/>
      <c r="S5" s="79"/>
      <c r="T5" s="106"/>
      <c r="U5" s="108"/>
      <c r="V5" s="108"/>
      <c r="W5" s="79"/>
      <c r="X5" s="79"/>
      <c r="Y5" s="102"/>
      <c r="Z5" s="91"/>
      <c r="AA5" s="108"/>
      <c r="AB5" s="108"/>
      <c r="AC5" s="79"/>
      <c r="AD5" s="79"/>
      <c r="AE5" s="102"/>
      <c r="AF5" s="108"/>
      <c r="AG5" s="108"/>
      <c r="AH5" s="79"/>
      <c r="AI5" s="79"/>
      <c r="AJ5" s="102"/>
      <c r="AK5" s="108"/>
      <c r="AL5" s="108"/>
      <c r="AM5" s="79"/>
      <c r="AN5" s="79"/>
      <c r="AO5" s="103"/>
      <c r="AP5" s="108"/>
      <c r="AQ5" s="108"/>
      <c r="AR5" s="79"/>
      <c r="AS5" s="79"/>
      <c r="AT5" s="103"/>
      <c r="AU5" s="108"/>
      <c r="AV5" s="108"/>
      <c r="AW5" s="79"/>
      <c r="AX5" s="79"/>
      <c r="AY5" s="103"/>
      <c r="AZ5" s="108"/>
      <c r="BA5" s="108"/>
      <c r="BB5" s="79"/>
      <c r="BC5" s="79"/>
      <c r="BD5" s="103"/>
      <c r="BE5" s="108"/>
      <c r="BF5" s="108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</row>
    <row r="6" spans="1:75" s="11" customFormat="1" ht="34.5" customHeight="1" x14ac:dyDescent="0.25">
      <c r="A6" s="80"/>
      <c r="B6" s="21"/>
      <c r="C6" s="22"/>
      <c r="D6" s="22"/>
      <c r="E6" s="23" t="s">
        <v>37</v>
      </c>
      <c r="F6" s="109"/>
      <c r="G6" s="109"/>
      <c r="H6" s="109"/>
      <c r="I6" s="109"/>
      <c r="J6" s="167">
        <v>2016</v>
      </c>
      <c r="K6" s="167"/>
      <c r="L6" s="167"/>
      <c r="M6" s="167"/>
      <c r="N6" s="24"/>
      <c r="O6" s="109"/>
      <c r="P6" s="167">
        <v>2017</v>
      </c>
      <c r="Q6" s="167"/>
      <c r="R6" s="167"/>
      <c r="S6" s="167"/>
      <c r="T6" s="110"/>
      <c r="U6" s="167">
        <v>2018</v>
      </c>
      <c r="V6" s="167"/>
      <c r="W6" s="167"/>
      <c r="X6" s="167"/>
      <c r="Y6" s="110"/>
      <c r="Z6" s="25"/>
      <c r="AA6" s="167">
        <v>2019</v>
      </c>
      <c r="AB6" s="167"/>
      <c r="AC6" s="167"/>
      <c r="AD6" s="167"/>
      <c r="AE6" s="110"/>
      <c r="AF6" s="167">
        <v>2020</v>
      </c>
      <c r="AG6" s="167"/>
      <c r="AH6" s="167"/>
      <c r="AI6" s="167"/>
      <c r="AJ6" s="110"/>
      <c r="AK6" s="167">
        <v>2021</v>
      </c>
      <c r="AL6" s="167"/>
      <c r="AM6" s="167"/>
      <c r="AN6" s="167"/>
      <c r="AO6" s="110"/>
      <c r="AP6" s="167">
        <v>2022</v>
      </c>
      <c r="AQ6" s="167"/>
      <c r="AR6" s="167"/>
      <c r="AS6" s="167"/>
      <c r="AT6" s="110"/>
      <c r="AU6" s="167">
        <v>2023</v>
      </c>
      <c r="AV6" s="167"/>
      <c r="AW6" s="167"/>
      <c r="AX6" s="167"/>
      <c r="AY6" s="110"/>
      <c r="AZ6" s="167">
        <v>2024</v>
      </c>
      <c r="BA6" s="167"/>
      <c r="BB6" s="167"/>
      <c r="BC6" s="167"/>
      <c r="BD6" s="110"/>
      <c r="BE6" s="167">
        <v>2025</v>
      </c>
      <c r="BF6" s="167"/>
      <c r="BG6" s="167"/>
      <c r="BH6" s="167"/>
      <c r="BI6" s="167">
        <v>2026</v>
      </c>
      <c r="BJ6" s="167"/>
      <c r="BK6" s="167"/>
      <c r="BL6" s="167"/>
      <c r="BM6" s="167"/>
      <c r="BN6" s="167">
        <v>2027</v>
      </c>
      <c r="BO6" s="167"/>
      <c r="BP6" s="167"/>
      <c r="BQ6" s="167"/>
      <c r="BR6" s="167"/>
      <c r="BS6" s="167" t="s">
        <v>151</v>
      </c>
      <c r="BT6" s="167"/>
      <c r="BU6" s="167"/>
      <c r="BV6" s="167"/>
      <c r="BW6" s="167"/>
    </row>
    <row r="7" spans="1:75" s="19" customFormat="1" ht="53.25" customHeight="1" x14ac:dyDescent="0.25">
      <c r="A7" s="81" t="s">
        <v>9</v>
      </c>
      <c r="B7" s="31" t="s">
        <v>0</v>
      </c>
      <c r="C7" s="31" t="s">
        <v>1</v>
      </c>
      <c r="D7" s="31" t="s">
        <v>64</v>
      </c>
      <c r="E7" s="28" t="s">
        <v>92</v>
      </c>
      <c r="F7" s="1"/>
      <c r="G7" s="1" t="s">
        <v>2</v>
      </c>
      <c r="H7" s="1" t="s">
        <v>3</v>
      </c>
      <c r="I7" s="1" t="s">
        <v>4</v>
      </c>
      <c r="J7" s="2" t="s">
        <v>19</v>
      </c>
      <c r="K7" s="2" t="s">
        <v>8</v>
      </c>
      <c r="L7" s="2" t="s">
        <v>7</v>
      </c>
      <c r="M7" s="2" t="s">
        <v>6</v>
      </c>
      <c r="N7" s="2"/>
      <c r="O7" s="1" t="s">
        <v>5</v>
      </c>
      <c r="P7" s="2" t="s">
        <v>19</v>
      </c>
      <c r="Q7" s="2" t="s">
        <v>8</v>
      </c>
      <c r="R7" s="2" t="s">
        <v>7</v>
      </c>
      <c r="S7" s="2" t="s">
        <v>6</v>
      </c>
      <c r="T7" s="1" t="s">
        <v>10</v>
      </c>
      <c r="U7" s="2" t="s">
        <v>19</v>
      </c>
      <c r="V7" s="2" t="s">
        <v>8</v>
      </c>
      <c r="W7" s="2" t="s">
        <v>7</v>
      </c>
      <c r="X7" s="2" t="s">
        <v>6</v>
      </c>
      <c r="Y7" s="1" t="s">
        <v>15</v>
      </c>
      <c r="Z7" s="12"/>
      <c r="AA7" s="2" t="s">
        <v>19</v>
      </c>
      <c r="AB7" s="2" t="s">
        <v>8</v>
      </c>
      <c r="AC7" s="2" t="s">
        <v>7</v>
      </c>
      <c r="AD7" s="2" t="s">
        <v>6</v>
      </c>
      <c r="AE7" s="1" t="s">
        <v>16</v>
      </c>
      <c r="AF7" s="2" t="s">
        <v>19</v>
      </c>
      <c r="AG7" s="2" t="s">
        <v>8</v>
      </c>
      <c r="AH7" s="2" t="s">
        <v>7</v>
      </c>
      <c r="AI7" s="2" t="s">
        <v>6</v>
      </c>
      <c r="AJ7" s="1" t="s">
        <v>17</v>
      </c>
      <c r="AK7" s="2" t="s">
        <v>19</v>
      </c>
      <c r="AL7" s="2" t="s">
        <v>8</v>
      </c>
      <c r="AM7" s="2" t="s">
        <v>7</v>
      </c>
      <c r="AN7" s="2" t="s">
        <v>6</v>
      </c>
      <c r="AO7" s="1" t="s">
        <v>18</v>
      </c>
      <c r="AP7" s="2" t="s">
        <v>19</v>
      </c>
      <c r="AQ7" s="2" t="s">
        <v>8</v>
      </c>
      <c r="AR7" s="2" t="s">
        <v>7</v>
      </c>
      <c r="AS7" s="2" t="s">
        <v>6</v>
      </c>
      <c r="AT7" s="1" t="s">
        <v>78</v>
      </c>
      <c r="AU7" s="2" t="s">
        <v>19</v>
      </c>
      <c r="AV7" s="2" t="s">
        <v>8</v>
      </c>
      <c r="AW7" s="2" t="s">
        <v>7</v>
      </c>
      <c r="AX7" s="27" t="s">
        <v>6</v>
      </c>
      <c r="AY7" s="1" t="s">
        <v>79</v>
      </c>
      <c r="AZ7" s="2" t="s">
        <v>19</v>
      </c>
      <c r="BA7" s="2" t="s">
        <v>8</v>
      </c>
      <c r="BB7" s="2" t="s">
        <v>7</v>
      </c>
      <c r="BC7" s="27" t="s">
        <v>6</v>
      </c>
      <c r="BD7" s="1" t="s">
        <v>103</v>
      </c>
      <c r="BE7" s="2" t="s">
        <v>19</v>
      </c>
      <c r="BF7" s="2" t="s">
        <v>8</v>
      </c>
      <c r="BG7" s="2" t="s">
        <v>7</v>
      </c>
      <c r="BH7" s="27" t="s">
        <v>6</v>
      </c>
      <c r="BI7" s="1" t="s">
        <v>120</v>
      </c>
      <c r="BJ7" s="142" t="s">
        <v>19</v>
      </c>
      <c r="BK7" s="142" t="s">
        <v>8</v>
      </c>
      <c r="BL7" s="142" t="s">
        <v>7</v>
      </c>
      <c r="BM7" s="142" t="s">
        <v>6</v>
      </c>
      <c r="BN7" s="1" t="s">
        <v>119</v>
      </c>
      <c r="BO7" s="142" t="s">
        <v>19</v>
      </c>
      <c r="BP7" s="142" t="s">
        <v>8</v>
      </c>
      <c r="BQ7" s="142" t="s">
        <v>7</v>
      </c>
      <c r="BR7" s="142" t="s">
        <v>6</v>
      </c>
      <c r="BS7" s="1" t="s">
        <v>152</v>
      </c>
      <c r="BT7" s="142" t="s">
        <v>19</v>
      </c>
      <c r="BU7" s="142" t="s">
        <v>8</v>
      </c>
      <c r="BV7" s="142" t="s">
        <v>7</v>
      </c>
      <c r="BW7" s="142" t="s">
        <v>6</v>
      </c>
    </row>
    <row r="8" spans="1:75" s="39" customFormat="1" ht="201.75" customHeight="1" x14ac:dyDescent="0.25">
      <c r="A8" s="77" t="s">
        <v>38</v>
      </c>
      <c r="B8" s="29" t="s">
        <v>121</v>
      </c>
      <c r="C8" s="14" t="s">
        <v>27</v>
      </c>
      <c r="D8" s="14" t="s">
        <v>143</v>
      </c>
      <c r="E8" s="32">
        <f>I8+O8+T8+Y8+AE8+AJ8+AO8+AT8+AY8+BD8+BI8</f>
        <v>650604.89999999991</v>
      </c>
      <c r="F8" s="38"/>
      <c r="G8" s="38"/>
      <c r="H8" s="38"/>
      <c r="I8" s="38">
        <f t="shared" ref="I8:I35" si="0">J8+K8+L8+M8</f>
        <v>0</v>
      </c>
      <c r="J8" s="15"/>
      <c r="K8" s="15"/>
      <c r="L8" s="15"/>
      <c r="M8" s="15"/>
      <c r="N8" s="15"/>
      <c r="O8" s="38">
        <f t="shared" ref="O8:O35" si="1">P8+Q8+R8+S8</f>
        <v>61423.1</v>
      </c>
      <c r="P8" s="15"/>
      <c r="Q8" s="15"/>
      <c r="R8" s="15">
        <v>61423.1</v>
      </c>
      <c r="S8" s="15"/>
      <c r="T8" s="38">
        <f t="shared" ref="T8:T31" si="2">U8+V8+W8+X8</f>
        <v>56739.7</v>
      </c>
      <c r="U8" s="15"/>
      <c r="V8" s="15"/>
      <c r="W8" s="15">
        <v>56739.7</v>
      </c>
      <c r="X8" s="15"/>
      <c r="Y8" s="38">
        <f>Z8+AA8+AB8+AC8</f>
        <v>49366.400000000001</v>
      </c>
      <c r="Z8" s="15"/>
      <c r="AA8" s="15">
        <v>93.1</v>
      </c>
      <c r="AB8" s="15"/>
      <c r="AC8" s="15">
        <v>49273.3</v>
      </c>
      <c r="AD8" s="15"/>
      <c r="AE8" s="38">
        <f>AF8+AG8+AH8+AI8</f>
        <v>64091.299999999996</v>
      </c>
      <c r="AF8" s="15"/>
      <c r="AG8" s="15">
        <v>7111.2</v>
      </c>
      <c r="AH8" s="15">
        <v>56980.1</v>
      </c>
      <c r="AI8" s="15"/>
      <c r="AJ8" s="38">
        <f>AK8+AL8+AM8+AN8</f>
        <v>53120.9</v>
      </c>
      <c r="AK8" s="15"/>
      <c r="AL8" s="15"/>
      <c r="AM8" s="15">
        <v>53120.9</v>
      </c>
      <c r="AN8" s="15"/>
      <c r="AO8" s="38">
        <f>AP8+AQ8+AR8+AS8</f>
        <v>68746.599999999991</v>
      </c>
      <c r="AP8" s="15"/>
      <c r="AQ8" s="15">
        <v>2283.6999999999998</v>
      </c>
      <c r="AR8" s="15">
        <v>66462.899999999994</v>
      </c>
      <c r="AS8" s="15"/>
      <c r="AT8" s="38">
        <f>AU8+AV8+AW8+AX8</f>
        <v>71517.5</v>
      </c>
      <c r="AU8" s="15"/>
      <c r="AV8" s="15">
        <v>2709.3</v>
      </c>
      <c r="AW8" s="15">
        <v>68808.2</v>
      </c>
      <c r="AX8" s="15"/>
      <c r="AY8" s="38">
        <f>AZ8+BA8+BB8+BC8</f>
        <v>80920.399999999994</v>
      </c>
      <c r="AZ8" s="15"/>
      <c r="BA8" s="15">
        <v>2305</v>
      </c>
      <c r="BB8" s="15">
        <v>78615.399999999994</v>
      </c>
      <c r="BC8" s="15"/>
      <c r="BD8" s="38">
        <f>BE8+BF8+BG8+BH8</f>
        <v>74741.2</v>
      </c>
      <c r="BE8" s="15"/>
      <c r="BF8" s="15"/>
      <c r="BG8" s="15">
        <v>74741.2</v>
      </c>
      <c r="BH8" s="52"/>
      <c r="BI8" s="47">
        <f t="shared" ref="BI8:BI20" si="3">BJ8+BK8+BL8+BW8</f>
        <v>69937.8</v>
      </c>
      <c r="BJ8" s="15"/>
      <c r="BK8" s="15"/>
      <c r="BL8" s="15">
        <v>69937.8</v>
      </c>
      <c r="BM8" s="15"/>
      <c r="BN8" s="47"/>
      <c r="BO8" s="15"/>
      <c r="BP8" s="15"/>
      <c r="BQ8" s="15"/>
      <c r="BR8" s="15"/>
      <c r="BS8" s="47"/>
      <c r="BT8" s="15"/>
      <c r="BU8" s="15"/>
      <c r="BV8" s="15"/>
      <c r="BW8" s="37"/>
    </row>
    <row r="9" spans="1:75" s="39" customFormat="1" ht="116.25" customHeight="1" x14ac:dyDescent="0.25">
      <c r="A9" s="77" t="s">
        <v>39</v>
      </c>
      <c r="B9" s="29" t="s">
        <v>122</v>
      </c>
      <c r="C9" s="14" t="s">
        <v>72</v>
      </c>
      <c r="D9" s="14" t="s">
        <v>157</v>
      </c>
      <c r="E9" s="32">
        <f>Y9+AE9+AJ9+AO9+AT9+AY9+BD9+BI9+BN9</f>
        <v>30129.200000000004</v>
      </c>
      <c r="F9" s="38"/>
      <c r="G9" s="38"/>
      <c r="H9" s="38"/>
      <c r="I9" s="38">
        <f>J9+K9+L9+M9</f>
        <v>0</v>
      </c>
      <c r="J9" s="15"/>
      <c r="K9" s="15"/>
      <c r="L9" s="15"/>
      <c r="M9" s="15"/>
      <c r="N9" s="15"/>
      <c r="O9" s="38">
        <f t="shared" si="1"/>
        <v>0</v>
      </c>
      <c r="P9" s="15"/>
      <c r="Q9" s="15"/>
      <c r="R9" s="15"/>
      <c r="S9" s="15"/>
      <c r="T9" s="40">
        <f t="shared" si="2"/>
        <v>0</v>
      </c>
      <c r="U9" s="15"/>
      <c r="V9" s="15"/>
      <c r="W9" s="15"/>
      <c r="X9" s="15"/>
      <c r="Y9" s="42">
        <f>AA9+AB9+AC9+AD9</f>
        <v>1344</v>
      </c>
      <c r="Z9" s="41"/>
      <c r="AB9" s="15">
        <v>1245</v>
      </c>
      <c r="AC9" s="15">
        <v>99</v>
      </c>
      <c r="AD9" s="15"/>
      <c r="AE9" s="42">
        <f>AF9+AG9+AH9+AI9</f>
        <v>309.89999999999998</v>
      </c>
      <c r="AG9" s="15">
        <v>0</v>
      </c>
      <c r="AH9" s="15">
        <v>309.89999999999998</v>
      </c>
      <c r="AI9" s="15"/>
      <c r="AJ9" s="40">
        <f>AK9+AL9+AM9+AN9</f>
        <v>1598</v>
      </c>
      <c r="AL9" s="15">
        <v>1499</v>
      </c>
      <c r="AM9" s="15">
        <v>99</v>
      </c>
      <c r="AN9" s="15"/>
      <c r="AO9" s="40">
        <f>AP9+AQ9+AR9+AS9</f>
        <v>2089.9</v>
      </c>
      <c r="AQ9" s="15">
        <v>1990.9</v>
      </c>
      <c r="AR9" s="15">
        <v>99</v>
      </c>
      <c r="AS9" s="15"/>
      <c r="AT9" s="40">
        <f>AU9+AV9+AW9+AX9</f>
        <v>5859.2</v>
      </c>
      <c r="AV9" s="15">
        <v>5859.2</v>
      </c>
      <c r="AW9" s="15">
        <v>0</v>
      </c>
      <c r="AX9" s="15"/>
      <c r="AY9" s="40">
        <f>AZ9+BA9+BB9+BC9</f>
        <v>6276.4</v>
      </c>
      <c r="BA9" s="15">
        <v>6276.4</v>
      </c>
      <c r="BB9" s="15">
        <v>0</v>
      </c>
      <c r="BC9" s="15"/>
      <c r="BD9" s="40">
        <f>BE9+BF9+BG9+BH9</f>
        <v>6276.4</v>
      </c>
      <c r="BF9" s="15">
        <v>6276.4</v>
      </c>
      <c r="BG9" s="15">
        <v>0</v>
      </c>
      <c r="BH9" s="52"/>
      <c r="BI9" s="47">
        <f t="shared" si="3"/>
        <v>6276.4</v>
      </c>
      <c r="BJ9" s="15"/>
      <c r="BK9" s="15">
        <v>6276.4</v>
      </c>
      <c r="BL9" s="15">
        <v>0</v>
      </c>
      <c r="BM9" s="15"/>
      <c r="BN9" s="47">
        <f>BQ9+BO9+BP9+BW9</f>
        <v>99</v>
      </c>
      <c r="BO9" s="15"/>
      <c r="BP9" s="15"/>
      <c r="BQ9" s="15">
        <v>99</v>
      </c>
      <c r="BR9" s="15"/>
      <c r="BS9" s="47"/>
      <c r="BT9" s="15"/>
      <c r="BU9" s="15"/>
      <c r="BV9" s="15"/>
      <c r="BW9" s="37"/>
    </row>
    <row r="10" spans="1:75" s="39" customFormat="1" ht="165.75" customHeight="1" x14ac:dyDescent="0.25">
      <c r="A10" s="77" t="s">
        <v>40</v>
      </c>
      <c r="B10" s="29" t="s">
        <v>87</v>
      </c>
      <c r="C10" s="14" t="s">
        <v>28</v>
      </c>
      <c r="D10" s="14" t="s">
        <v>153</v>
      </c>
      <c r="E10" s="32">
        <f>T10+Y10+AE10+AJ10+AO10+AT10+AY10+BD10+BI10+BN10</f>
        <v>49784</v>
      </c>
      <c r="F10" s="38"/>
      <c r="G10" s="38"/>
      <c r="H10" s="38"/>
      <c r="I10" s="38">
        <f t="shared" si="0"/>
        <v>0</v>
      </c>
      <c r="J10" s="15"/>
      <c r="K10" s="15"/>
      <c r="L10" s="15"/>
      <c r="M10" s="15"/>
      <c r="N10" s="15"/>
      <c r="O10" s="38">
        <f t="shared" si="1"/>
        <v>0</v>
      </c>
      <c r="P10" s="15"/>
      <c r="Q10" s="15"/>
      <c r="R10" s="15"/>
      <c r="S10" s="15"/>
      <c r="T10" s="38">
        <f t="shared" si="2"/>
        <v>3791.6</v>
      </c>
      <c r="U10" s="15"/>
      <c r="V10" s="15"/>
      <c r="W10" s="15">
        <v>3791.6</v>
      </c>
      <c r="X10" s="15"/>
      <c r="Y10" s="38">
        <f>Z10+AA10+AB10+AC10</f>
        <v>3813.9</v>
      </c>
      <c r="Z10" s="43"/>
      <c r="AA10" s="15"/>
      <c r="AB10" s="15"/>
      <c r="AC10" s="15">
        <v>3813.9</v>
      </c>
      <c r="AD10" s="15"/>
      <c r="AE10" s="38">
        <f>AF10+AG10+AH10+AI10</f>
        <v>4784.2</v>
      </c>
      <c r="AF10" s="15"/>
      <c r="AG10" s="15"/>
      <c r="AH10" s="15">
        <v>4784.2</v>
      </c>
      <c r="AI10" s="15"/>
      <c r="AJ10" s="38">
        <f>AK10+AL10+AM10+AN10</f>
        <v>4838</v>
      </c>
      <c r="AK10" s="15"/>
      <c r="AL10" s="15"/>
      <c r="AM10" s="15">
        <v>4838</v>
      </c>
      <c r="AN10" s="15"/>
      <c r="AO10" s="38">
        <f>AP10+AQ10+AR10+AS10</f>
        <v>6563.4000000000005</v>
      </c>
      <c r="AP10" s="44"/>
      <c r="AQ10" s="15">
        <v>327.10000000000002</v>
      </c>
      <c r="AR10" s="15">
        <v>6236.3</v>
      </c>
      <c r="AS10" s="15"/>
      <c r="AT10" s="38">
        <f>AU10+AV10+AW10+AX10</f>
        <v>5439.2</v>
      </c>
      <c r="AU10" s="44"/>
      <c r="AV10" s="15"/>
      <c r="AW10" s="15">
        <v>5439.2</v>
      </c>
      <c r="AX10" s="15"/>
      <c r="AY10" s="38">
        <f>AZ10+BA10+BB10+BC10</f>
        <v>5460.1</v>
      </c>
      <c r="AZ10" s="44"/>
      <c r="BA10" s="15"/>
      <c r="BB10" s="15">
        <v>5460.1</v>
      </c>
      <c r="BC10" s="15"/>
      <c r="BD10" s="38">
        <f>BE10+BF10+BG10+BH10</f>
        <v>4895</v>
      </c>
      <c r="BE10" s="44"/>
      <c r="BF10" s="15"/>
      <c r="BG10" s="15">
        <v>4895</v>
      </c>
      <c r="BH10" s="52"/>
      <c r="BI10" s="47">
        <f t="shared" si="3"/>
        <v>4602.3999999999996</v>
      </c>
      <c r="BJ10" s="15"/>
      <c r="BK10" s="15"/>
      <c r="BL10" s="15">
        <v>4602.3999999999996</v>
      </c>
      <c r="BM10" s="15"/>
      <c r="BN10" s="47">
        <f>BO10+BP10+BQ10+BR10</f>
        <v>5596.2</v>
      </c>
      <c r="BO10" s="15"/>
      <c r="BP10" s="15"/>
      <c r="BQ10" s="15">
        <v>5596.2</v>
      </c>
      <c r="BR10" s="15"/>
      <c r="BS10" s="47"/>
      <c r="BT10" s="15"/>
      <c r="BU10" s="15"/>
      <c r="BV10" s="15"/>
      <c r="BW10" s="37"/>
    </row>
    <row r="11" spans="1:75" s="39" customFormat="1" ht="130.5" customHeight="1" x14ac:dyDescent="0.25">
      <c r="A11" s="77" t="s">
        <v>41</v>
      </c>
      <c r="B11" s="29" t="s">
        <v>101</v>
      </c>
      <c r="C11" s="29" t="s">
        <v>31</v>
      </c>
      <c r="D11" s="29" t="s">
        <v>169</v>
      </c>
      <c r="E11" s="33">
        <f>T11+Y11+AE11+AJ11+AO11+AT11+AY11+BD11+BI11</f>
        <v>525421.9</v>
      </c>
      <c r="F11" s="15"/>
      <c r="G11" s="38"/>
      <c r="H11" s="38"/>
      <c r="I11" s="38">
        <f t="shared" si="0"/>
        <v>0</v>
      </c>
      <c r="J11" s="15"/>
      <c r="K11" s="15"/>
      <c r="L11" s="15"/>
      <c r="M11" s="15"/>
      <c r="N11" s="15"/>
      <c r="O11" s="38">
        <f t="shared" si="1"/>
        <v>0</v>
      </c>
      <c r="P11" s="15"/>
      <c r="Q11" s="15"/>
      <c r="R11" s="15"/>
      <c r="S11" s="45"/>
      <c r="T11" s="42">
        <f t="shared" si="2"/>
        <v>87439.5</v>
      </c>
      <c r="U11" s="15"/>
      <c r="V11" s="45">
        <v>79071.199999999997</v>
      </c>
      <c r="W11" s="15">
        <v>8368.2999999999993</v>
      </c>
      <c r="X11" s="15"/>
      <c r="Y11" s="42">
        <f>Z11+AA11+AB11+AC11</f>
        <v>230437.9</v>
      </c>
      <c r="Z11" s="15"/>
      <c r="AA11" s="15">
        <v>116930</v>
      </c>
      <c r="AB11" s="45">
        <v>103058.4</v>
      </c>
      <c r="AC11" s="15">
        <v>10449.5</v>
      </c>
      <c r="AD11" s="15"/>
      <c r="AE11" s="42">
        <f>AF11+AG11+AH11+AI11</f>
        <v>101742.2</v>
      </c>
      <c r="AF11" s="15">
        <v>66468</v>
      </c>
      <c r="AG11" s="15">
        <v>31097.200000000001</v>
      </c>
      <c r="AH11" s="15">
        <v>4177</v>
      </c>
      <c r="AI11" s="15"/>
      <c r="AJ11" s="42">
        <f>AK11+AL11+AM11+AN11</f>
        <v>13107.7</v>
      </c>
      <c r="AK11" s="15"/>
      <c r="AL11" s="45">
        <v>8892.9</v>
      </c>
      <c r="AM11" s="15">
        <v>4214.8</v>
      </c>
      <c r="AN11" s="15">
        <v>0</v>
      </c>
      <c r="AO11" s="42">
        <f>AP11+AQ11+AR11+AS11</f>
        <v>26675.200000000001</v>
      </c>
      <c r="AP11" s="15"/>
      <c r="AQ11" s="15">
        <v>15485.2</v>
      </c>
      <c r="AR11" s="15">
        <v>11190</v>
      </c>
      <c r="AS11" s="15">
        <v>0</v>
      </c>
      <c r="AT11" s="42">
        <f>AU11+AV11+AW11+AX11</f>
        <v>25423.8</v>
      </c>
      <c r="AU11" s="45"/>
      <c r="AV11" s="45">
        <v>20616.599999999999</v>
      </c>
      <c r="AW11" s="15">
        <v>4737.7</v>
      </c>
      <c r="AX11" s="15">
        <v>69.5</v>
      </c>
      <c r="AY11" s="42">
        <f>AZ11+BA11+BB11+BC11</f>
        <v>24375.800000000003</v>
      </c>
      <c r="AZ11" s="46"/>
      <c r="BA11" s="45">
        <v>8872.7000000000007</v>
      </c>
      <c r="BB11" s="15">
        <v>15503.1</v>
      </c>
      <c r="BC11" s="15"/>
      <c r="BD11" s="42">
        <f>BE11+BF11+BG11+BH11</f>
        <v>16219.8</v>
      </c>
      <c r="BE11" s="46"/>
      <c r="BF11" s="46"/>
      <c r="BG11" s="15">
        <v>16219.8</v>
      </c>
      <c r="BH11" s="52"/>
      <c r="BI11" s="47">
        <f t="shared" si="3"/>
        <v>0</v>
      </c>
      <c r="BJ11" s="15"/>
      <c r="BK11" s="15"/>
      <c r="BL11" s="15"/>
      <c r="BM11" s="15"/>
      <c r="BN11" s="47">
        <f>BO11+BP11+BQ11+BR11</f>
        <v>0</v>
      </c>
      <c r="BO11" s="15"/>
      <c r="BP11" s="15"/>
      <c r="BQ11" s="15"/>
      <c r="BR11" s="15"/>
      <c r="BS11" s="47">
        <f>BT11+BU11+BV11+BW11</f>
        <v>0</v>
      </c>
      <c r="BT11" s="15"/>
      <c r="BU11" s="15"/>
      <c r="BV11" s="15"/>
      <c r="BW11" s="37"/>
    </row>
    <row r="12" spans="1:75" s="39" customFormat="1" ht="65.25" customHeight="1" x14ac:dyDescent="0.25">
      <c r="A12" s="77" t="s">
        <v>42</v>
      </c>
      <c r="B12" s="29" t="s">
        <v>20</v>
      </c>
      <c r="C12" s="14" t="s">
        <v>71</v>
      </c>
      <c r="D12" s="14" t="s">
        <v>35</v>
      </c>
      <c r="E12" s="32">
        <f>T12+Y12+AE12+AJ12+AT12+AY12+BD12+BI12+BN12</f>
        <v>1637520.9</v>
      </c>
      <c r="F12" s="47"/>
      <c r="G12" s="38"/>
      <c r="H12" s="38"/>
      <c r="I12" s="38">
        <f t="shared" si="0"/>
        <v>0</v>
      </c>
      <c r="J12" s="45"/>
      <c r="K12" s="15"/>
      <c r="L12" s="15"/>
      <c r="M12" s="15"/>
      <c r="N12" s="15"/>
      <c r="O12" s="38">
        <f t="shared" si="1"/>
        <v>0</v>
      </c>
      <c r="P12" s="33"/>
      <c r="Q12" s="15"/>
      <c r="R12" s="15"/>
      <c r="S12" s="46"/>
      <c r="T12" s="42">
        <f t="shared" si="2"/>
        <v>23989</v>
      </c>
      <c r="U12" s="15"/>
      <c r="V12" s="15"/>
      <c r="W12" s="15">
        <v>23989</v>
      </c>
      <c r="X12" s="45"/>
      <c r="Y12" s="42">
        <f>AA12+AB12+AC12+AD12</f>
        <v>201854.8</v>
      </c>
      <c r="Z12" s="15"/>
      <c r="AA12" s="15"/>
      <c r="AB12" s="15"/>
      <c r="AC12" s="15">
        <v>201854.8</v>
      </c>
      <c r="AD12" s="46"/>
      <c r="AE12" s="42">
        <f>AF12+AG12+AH12+AI12</f>
        <v>75060.899999999994</v>
      </c>
      <c r="AF12" s="15"/>
      <c r="AG12" s="15"/>
      <c r="AH12" s="15">
        <v>75060.899999999994</v>
      </c>
      <c r="AI12" s="46"/>
      <c r="AJ12" s="42">
        <f>AK12+AL12+AM12+AN12</f>
        <v>153716.20000000001</v>
      </c>
      <c r="AK12" s="15"/>
      <c r="AL12" s="15"/>
      <c r="AM12" s="15">
        <v>153716.20000000001</v>
      </c>
      <c r="AN12" s="46"/>
      <c r="AO12" s="42">
        <f>AP12+AQ12+AR12+AS12</f>
        <v>24500</v>
      </c>
      <c r="AP12" s="15"/>
      <c r="AQ12" s="15"/>
      <c r="AR12" s="15">
        <v>24500</v>
      </c>
      <c r="AS12" s="45"/>
      <c r="AT12" s="42">
        <f>AU12+AV12+AW12+AX12</f>
        <v>394300</v>
      </c>
      <c r="AU12" s="15"/>
      <c r="AV12" s="15"/>
      <c r="AW12" s="15">
        <v>394300</v>
      </c>
      <c r="AX12" s="46"/>
      <c r="AY12" s="42">
        <f>AZ12+BA12+BC12+BB12</f>
        <v>394300</v>
      </c>
      <c r="AZ12" s="15"/>
      <c r="BA12" s="15"/>
      <c r="BB12" s="15">
        <v>394300</v>
      </c>
      <c r="BC12" s="46"/>
      <c r="BD12" s="42">
        <f>BE12+BF12+BG12+BH12</f>
        <v>394300</v>
      </c>
      <c r="BE12" s="15"/>
      <c r="BF12" s="15"/>
      <c r="BG12" s="15">
        <v>394300</v>
      </c>
      <c r="BH12" s="53"/>
      <c r="BI12" s="47">
        <f t="shared" si="3"/>
        <v>0</v>
      </c>
      <c r="BJ12" s="15"/>
      <c r="BK12" s="15"/>
      <c r="BL12" s="46"/>
      <c r="BM12" s="15"/>
      <c r="BN12" s="152">
        <f>BO12+BP12+BQ12+BR12</f>
        <v>0</v>
      </c>
      <c r="BO12" s="46"/>
      <c r="BP12" s="46"/>
      <c r="BQ12" s="46"/>
      <c r="BR12" s="15"/>
      <c r="BS12" s="152">
        <f>BT12+BU12+BV12+BW12</f>
        <v>0</v>
      </c>
      <c r="BT12" s="46"/>
      <c r="BU12" s="46"/>
      <c r="BV12" s="46"/>
      <c r="BW12" s="37"/>
    </row>
    <row r="13" spans="1:75" s="39" customFormat="1" ht="107.25" customHeight="1" x14ac:dyDescent="0.25">
      <c r="A13" s="77" t="s">
        <v>43</v>
      </c>
      <c r="B13" s="29" t="s">
        <v>36</v>
      </c>
      <c r="C13" s="14" t="s">
        <v>29</v>
      </c>
      <c r="D13" s="14" t="s">
        <v>163</v>
      </c>
      <c r="E13" s="32">
        <f>H13+I13+O13+T13+Y13+AE13+AJ13+AO13+AT13+AY13+BD13+BI13+BN13</f>
        <v>289199.89999999997</v>
      </c>
      <c r="F13" s="47"/>
      <c r="G13" s="38"/>
      <c r="H13" s="38"/>
      <c r="I13" s="38">
        <f t="shared" si="0"/>
        <v>0</v>
      </c>
      <c r="J13" s="45"/>
      <c r="K13" s="15"/>
      <c r="L13" s="15"/>
      <c r="M13" s="15"/>
      <c r="N13" s="15"/>
      <c r="O13" s="38">
        <f t="shared" si="1"/>
        <v>0</v>
      </c>
      <c r="P13" s="33"/>
      <c r="Q13" s="15"/>
      <c r="R13" s="15"/>
      <c r="S13" s="46"/>
      <c r="T13" s="42">
        <f t="shared" si="2"/>
        <v>0</v>
      </c>
      <c r="U13" s="15"/>
      <c r="V13" s="15"/>
      <c r="W13" s="15"/>
      <c r="X13" s="45"/>
      <c r="Y13" s="42">
        <f>Z13+AA13+AB13+AC13</f>
        <v>0</v>
      </c>
      <c r="Z13" s="15"/>
      <c r="AA13" s="15"/>
      <c r="AB13" s="15"/>
      <c r="AC13" s="15"/>
      <c r="AD13" s="46"/>
      <c r="AE13" s="42">
        <f t="shared" ref="AE13:AE35" si="4">AF13+AG13+AH13+AI13</f>
        <v>38297</v>
      </c>
      <c r="AF13" s="15"/>
      <c r="AG13" s="15">
        <v>30951.4</v>
      </c>
      <c r="AH13" s="15">
        <v>7345.6</v>
      </c>
      <c r="AI13" s="46"/>
      <c r="AJ13" s="42">
        <f t="shared" ref="AJ13:AJ35" si="5">AK13+AL13+AM13+AN13</f>
        <v>69006.399999999994</v>
      </c>
      <c r="AK13" s="15"/>
      <c r="AL13" s="15">
        <v>58000</v>
      </c>
      <c r="AM13" s="15">
        <v>11006.4</v>
      </c>
      <c r="AN13" s="46"/>
      <c r="AO13" s="42">
        <f t="shared" ref="AO13:AO35" si="6">AP13+AQ13+AR13+AS13</f>
        <v>65532.2</v>
      </c>
      <c r="AP13" s="15"/>
      <c r="AQ13" s="15">
        <v>53000</v>
      </c>
      <c r="AR13" s="15">
        <v>12532.2</v>
      </c>
      <c r="AS13" s="45"/>
      <c r="AT13" s="42">
        <f t="shared" ref="AT13:AT35" si="7">AU13+AV13+AW13+AX13</f>
        <v>54197.4</v>
      </c>
      <c r="AU13" s="151"/>
      <c r="AV13" s="15">
        <v>39716.9</v>
      </c>
      <c r="AW13" s="15">
        <v>14480.5</v>
      </c>
      <c r="AX13" s="45"/>
      <c r="AY13" s="42">
        <f t="shared" ref="AY13:AY18" si="8">AZ13+BA13+BB13+BC13</f>
        <v>36909.9</v>
      </c>
      <c r="AZ13" s="15"/>
      <c r="BA13" s="15">
        <v>24091.5</v>
      </c>
      <c r="BB13" s="15">
        <v>12818.4</v>
      </c>
      <c r="BC13" s="46"/>
      <c r="BD13" s="42">
        <f t="shared" ref="BD13:BD18" si="9">BE13+BF13+BG13+BH13</f>
        <v>12890</v>
      </c>
      <c r="BE13" s="15"/>
      <c r="BF13" s="15"/>
      <c r="BG13" s="15">
        <v>12890</v>
      </c>
      <c r="BH13" s="53"/>
      <c r="BI13" s="47">
        <f t="shared" si="3"/>
        <v>12367</v>
      </c>
      <c r="BJ13" s="15"/>
      <c r="BK13" s="15"/>
      <c r="BL13" s="45">
        <v>12367</v>
      </c>
      <c r="BM13" s="15"/>
      <c r="BN13" s="152"/>
      <c r="BO13" s="46"/>
      <c r="BP13" s="46"/>
      <c r="BQ13" s="46"/>
      <c r="BR13" s="15"/>
      <c r="BS13" s="152"/>
      <c r="BT13" s="46"/>
      <c r="BU13" s="46"/>
      <c r="BV13" s="46"/>
      <c r="BW13" s="37"/>
    </row>
    <row r="14" spans="1:75" s="39" customFormat="1" ht="68.25" customHeight="1" x14ac:dyDescent="0.25">
      <c r="A14" s="77" t="s">
        <v>44</v>
      </c>
      <c r="B14" s="29" t="s">
        <v>128</v>
      </c>
      <c r="C14" s="14" t="s">
        <v>26</v>
      </c>
      <c r="D14" s="14" t="s">
        <v>160</v>
      </c>
      <c r="E14" s="32">
        <f>AO14+AT14+AY14+BD14+BI14</f>
        <v>45282.7</v>
      </c>
      <c r="F14" s="38"/>
      <c r="G14" s="38"/>
      <c r="H14" s="38"/>
      <c r="I14" s="38">
        <f t="shared" si="0"/>
        <v>0</v>
      </c>
      <c r="J14" s="15"/>
      <c r="K14" s="15"/>
      <c r="L14" s="15"/>
      <c r="M14" s="15"/>
      <c r="N14" s="15"/>
      <c r="O14" s="38">
        <f t="shared" si="1"/>
        <v>0</v>
      </c>
      <c r="P14" s="15"/>
      <c r="Q14" s="15"/>
      <c r="R14" s="15"/>
      <c r="S14" s="15"/>
      <c r="T14" s="38">
        <f t="shared" si="2"/>
        <v>0</v>
      </c>
      <c r="U14" s="15"/>
      <c r="V14" s="15"/>
      <c r="W14" s="15"/>
      <c r="X14" s="15"/>
      <c r="Y14" s="38">
        <f t="shared" ref="Y14:Y35" si="10">Z14+AA14+AB14+AC14</f>
        <v>0</v>
      </c>
      <c r="Z14" s="15"/>
      <c r="AA14" s="15"/>
      <c r="AB14" s="15"/>
      <c r="AC14" s="15"/>
      <c r="AD14" s="15"/>
      <c r="AE14" s="38">
        <f t="shared" si="4"/>
        <v>0</v>
      </c>
      <c r="AF14" s="15"/>
      <c r="AG14" s="15"/>
      <c r="AH14" s="15"/>
      <c r="AI14" s="15"/>
      <c r="AJ14" s="38">
        <f t="shared" si="5"/>
        <v>0</v>
      </c>
      <c r="AK14" s="15"/>
      <c r="AL14" s="15"/>
      <c r="AM14" s="15"/>
      <c r="AN14" s="15"/>
      <c r="AO14" s="38">
        <f t="shared" si="6"/>
        <v>9326.1</v>
      </c>
      <c r="AP14" s="15">
        <v>895.1</v>
      </c>
      <c r="AQ14" s="15">
        <v>4293</v>
      </c>
      <c r="AR14" s="15">
        <v>3395.9</v>
      </c>
      <c r="AS14" s="15">
        <v>742.1</v>
      </c>
      <c r="AT14" s="38">
        <f t="shared" si="7"/>
        <v>9031.2999999999993</v>
      </c>
      <c r="AU14" s="15">
        <v>1138.0999999999999</v>
      </c>
      <c r="AV14" s="15">
        <v>4397.2</v>
      </c>
      <c r="AW14" s="15">
        <v>3496</v>
      </c>
      <c r="AX14" s="15"/>
      <c r="AY14" s="38">
        <f t="shared" si="8"/>
        <v>8905.7000000000007</v>
      </c>
      <c r="AZ14" s="15">
        <v>959.6</v>
      </c>
      <c r="BA14" s="15">
        <v>4262.3999999999996</v>
      </c>
      <c r="BB14" s="15">
        <v>3683.7</v>
      </c>
      <c r="BC14" s="15"/>
      <c r="BD14" s="38">
        <f t="shared" si="9"/>
        <v>9081.5999999999985</v>
      </c>
      <c r="BE14" s="15">
        <v>1135.5</v>
      </c>
      <c r="BF14" s="15">
        <v>4262.3999999999996</v>
      </c>
      <c r="BG14" s="15">
        <v>3683.7</v>
      </c>
      <c r="BH14" s="52"/>
      <c r="BI14" s="47">
        <f t="shared" si="3"/>
        <v>8938</v>
      </c>
      <c r="BJ14" s="15">
        <v>1133.4000000000001</v>
      </c>
      <c r="BK14" s="15">
        <v>4186.5</v>
      </c>
      <c r="BL14" s="15">
        <v>3618.1</v>
      </c>
      <c r="BM14" s="15"/>
      <c r="BN14" s="47"/>
      <c r="BO14" s="15"/>
      <c r="BP14" s="15"/>
      <c r="BQ14" s="15"/>
      <c r="BR14" s="15"/>
      <c r="BS14" s="47"/>
      <c r="BT14" s="15"/>
      <c r="BU14" s="15"/>
      <c r="BV14" s="15"/>
      <c r="BW14" s="37"/>
    </row>
    <row r="15" spans="1:75" s="39" customFormat="1" ht="184.5" customHeight="1" x14ac:dyDescent="0.25">
      <c r="A15" s="77" t="s">
        <v>45</v>
      </c>
      <c r="B15" s="29" t="s">
        <v>94</v>
      </c>
      <c r="C15" s="14" t="s">
        <v>21</v>
      </c>
      <c r="D15" s="14" t="s">
        <v>164</v>
      </c>
      <c r="E15" s="32">
        <f>O15+T15+Y15+AE15+AJ15+AO15+AT15+AY15+BD15+BI15</f>
        <v>40866.700000000004</v>
      </c>
      <c r="F15" s="38"/>
      <c r="G15" s="38"/>
      <c r="H15" s="38"/>
      <c r="I15" s="38">
        <f t="shared" si="0"/>
        <v>0</v>
      </c>
      <c r="J15" s="15"/>
      <c r="K15" s="15"/>
      <c r="L15" s="15"/>
      <c r="M15" s="15"/>
      <c r="N15" s="15"/>
      <c r="O15" s="38">
        <f t="shared" si="1"/>
        <v>200</v>
      </c>
      <c r="P15" s="15"/>
      <c r="Q15" s="15"/>
      <c r="R15" s="15">
        <v>200</v>
      </c>
      <c r="S15" s="15"/>
      <c r="T15" s="38">
        <f t="shared" si="2"/>
        <v>606</v>
      </c>
      <c r="U15" s="15"/>
      <c r="V15" s="15"/>
      <c r="W15" s="15">
        <v>606</v>
      </c>
      <c r="X15" s="15"/>
      <c r="Y15" s="38">
        <f t="shared" si="10"/>
        <v>6649.0999999999995</v>
      </c>
      <c r="Z15" s="15"/>
      <c r="AA15" s="15"/>
      <c r="AB15" s="15">
        <v>5478.4</v>
      </c>
      <c r="AC15" s="15">
        <v>1170.7</v>
      </c>
      <c r="AD15" s="15"/>
      <c r="AE15" s="38">
        <f t="shared" si="4"/>
        <v>5895.5</v>
      </c>
      <c r="AF15" s="15"/>
      <c r="AG15" s="15">
        <v>5490.6</v>
      </c>
      <c r="AH15" s="15">
        <v>404.9</v>
      </c>
      <c r="AI15" s="15"/>
      <c r="AJ15" s="38">
        <f t="shared" si="5"/>
        <v>18074.2</v>
      </c>
      <c r="AK15" s="15">
        <v>12107.4</v>
      </c>
      <c r="AL15" s="15">
        <v>4335.1000000000004</v>
      </c>
      <c r="AM15" s="15">
        <v>1631.7</v>
      </c>
      <c r="AN15" s="15"/>
      <c r="AO15" s="38">
        <f t="shared" si="6"/>
        <v>2690</v>
      </c>
      <c r="AP15" s="15">
        <v>610.20000000000005</v>
      </c>
      <c r="AQ15" s="15">
        <v>1105.7</v>
      </c>
      <c r="AR15" s="15">
        <v>974.1</v>
      </c>
      <c r="AS15" s="15"/>
      <c r="AT15" s="38">
        <f t="shared" si="7"/>
        <v>6485.6</v>
      </c>
      <c r="AU15" s="15"/>
      <c r="AV15" s="15">
        <v>3110.8</v>
      </c>
      <c r="AW15" s="15">
        <v>3374.8</v>
      </c>
      <c r="AX15" s="15"/>
      <c r="AY15" s="38">
        <f t="shared" si="8"/>
        <v>266.3</v>
      </c>
      <c r="AZ15" s="15"/>
      <c r="BA15" s="15">
        <v>212.9</v>
      </c>
      <c r="BB15" s="15">
        <v>53.4</v>
      </c>
      <c r="BC15" s="15"/>
      <c r="BD15" s="38">
        <f t="shared" si="9"/>
        <v>0</v>
      </c>
      <c r="BE15" s="15"/>
      <c r="BF15" s="15"/>
      <c r="BG15" s="15"/>
      <c r="BH15" s="52"/>
      <c r="BI15" s="47">
        <f t="shared" si="3"/>
        <v>0</v>
      </c>
      <c r="BJ15" s="15"/>
      <c r="BK15" s="15"/>
      <c r="BL15" s="15">
        <v>0</v>
      </c>
      <c r="BM15" s="15"/>
      <c r="BN15" s="47"/>
      <c r="BO15" s="15"/>
      <c r="BP15" s="15"/>
      <c r="BQ15" s="15"/>
      <c r="BR15" s="15"/>
      <c r="BS15" s="47"/>
      <c r="BT15" s="15"/>
      <c r="BU15" s="15"/>
      <c r="BV15" s="15"/>
      <c r="BW15" s="37"/>
    </row>
    <row r="16" spans="1:75" s="39" customFormat="1" ht="93" customHeight="1" x14ac:dyDescent="0.25">
      <c r="A16" s="77" t="s">
        <v>46</v>
      </c>
      <c r="B16" s="29" t="s">
        <v>166</v>
      </c>
      <c r="C16" s="14" t="s">
        <v>29</v>
      </c>
      <c r="D16" s="14" t="s">
        <v>156</v>
      </c>
      <c r="E16" s="32">
        <f>T16+Y16+AE16+AJ16+AO16+AT16+AY16+BD16+BI16+BN16</f>
        <v>453605.9</v>
      </c>
      <c r="F16" s="42"/>
      <c r="G16" s="42"/>
      <c r="H16" s="42"/>
      <c r="I16" s="38">
        <f t="shared" si="0"/>
        <v>0</v>
      </c>
      <c r="J16" s="45"/>
      <c r="K16" s="45"/>
      <c r="L16" s="45"/>
      <c r="M16" s="45"/>
      <c r="N16" s="45"/>
      <c r="O16" s="38">
        <f t="shared" si="1"/>
        <v>0</v>
      </c>
      <c r="P16" s="41"/>
      <c r="Q16" s="45"/>
      <c r="R16" s="45"/>
      <c r="S16" s="45"/>
      <c r="T16" s="38">
        <f t="shared" si="2"/>
        <v>11056.5</v>
      </c>
      <c r="U16" s="45"/>
      <c r="V16" s="45"/>
      <c r="W16" s="45">
        <v>11056.5</v>
      </c>
      <c r="X16" s="45"/>
      <c r="Y16" s="38">
        <f t="shared" si="10"/>
        <v>7016.8</v>
      </c>
      <c r="Z16" s="15"/>
      <c r="AA16" s="45"/>
      <c r="AB16" s="45"/>
      <c r="AC16" s="45">
        <v>7016.8</v>
      </c>
      <c r="AD16" s="45"/>
      <c r="AE16" s="38">
        <f t="shared" si="4"/>
        <v>3390.4</v>
      </c>
      <c r="AF16" s="45"/>
      <c r="AG16" s="45"/>
      <c r="AH16" s="45">
        <v>3390.4</v>
      </c>
      <c r="AI16" s="45"/>
      <c r="AJ16" s="38">
        <f t="shared" si="5"/>
        <v>99955.7</v>
      </c>
      <c r="AK16" s="45"/>
      <c r="AL16" s="45">
        <v>8996</v>
      </c>
      <c r="AM16" s="45">
        <v>4997.8</v>
      </c>
      <c r="AN16" s="45">
        <v>85961.9</v>
      </c>
      <c r="AO16" s="38">
        <f t="shared" si="6"/>
        <v>172777.59999999998</v>
      </c>
      <c r="AP16" s="45"/>
      <c r="AQ16" s="45">
        <v>15494.9</v>
      </c>
      <c r="AR16" s="45">
        <v>9220.4</v>
      </c>
      <c r="AS16" s="45">
        <v>148062.29999999999</v>
      </c>
      <c r="AT16" s="38">
        <f>AU16+AV16+AW16+AX16</f>
        <v>159408.9</v>
      </c>
      <c r="AU16" s="45"/>
      <c r="AV16" s="45">
        <v>67817.399999999994</v>
      </c>
      <c r="AW16" s="45">
        <v>2447.6</v>
      </c>
      <c r="AX16" s="45">
        <v>89143.9</v>
      </c>
      <c r="AY16" s="38">
        <f t="shared" si="8"/>
        <v>0</v>
      </c>
      <c r="AZ16" s="45"/>
      <c r="BA16" s="45"/>
      <c r="BB16" s="45"/>
      <c r="BC16" s="45"/>
      <c r="BD16" s="38">
        <f t="shared" si="9"/>
        <v>0</v>
      </c>
      <c r="BE16" s="45"/>
      <c r="BF16" s="45"/>
      <c r="BG16" s="45"/>
      <c r="BH16" s="140"/>
      <c r="BI16" s="47">
        <f t="shared" si="3"/>
        <v>0</v>
      </c>
      <c r="BJ16" s="15"/>
      <c r="BK16" s="15"/>
      <c r="BL16" s="45"/>
      <c r="BM16" s="15"/>
      <c r="BN16" s="153"/>
      <c r="BO16" s="45"/>
      <c r="BP16" s="45"/>
      <c r="BQ16" s="45"/>
      <c r="BR16" s="15"/>
      <c r="BS16" s="153"/>
      <c r="BT16" s="45"/>
      <c r="BU16" s="45"/>
      <c r="BV16" s="45"/>
      <c r="BW16" s="37"/>
    </row>
    <row r="17" spans="1:75" s="39" customFormat="1" ht="58.5" customHeight="1" x14ac:dyDescent="0.25">
      <c r="A17" s="77" t="s">
        <v>47</v>
      </c>
      <c r="B17" s="29" t="s">
        <v>116</v>
      </c>
      <c r="C17" s="74" t="s">
        <v>66</v>
      </c>
      <c r="D17" s="14" t="s">
        <v>148</v>
      </c>
      <c r="E17" s="32">
        <f>AO17+AT17+AY17+BD17+BI17+BN17+BS17</f>
        <v>31314.1</v>
      </c>
      <c r="F17" s="38"/>
      <c r="G17" s="38"/>
      <c r="H17" s="38"/>
      <c r="I17" s="38">
        <f t="shared" si="0"/>
        <v>0</v>
      </c>
      <c r="J17" s="15"/>
      <c r="K17" s="15"/>
      <c r="L17" s="15"/>
      <c r="M17" s="15"/>
      <c r="N17" s="15"/>
      <c r="O17" s="38">
        <f t="shared" si="1"/>
        <v>0</v>
      </c>
      <c r="P17" s="15"/>
      <c r="Q17" s="15"/>
      <c r="R17" s="15"/>
      <c r="S17" s="15"/>
      <c r="T17" s="38">
        <f t="shared" si="2"/>
        <v>0</v>
      </c>
      <c r="U17" s="33"/>
      <c r="V17" s="15"/>
      <c r="W17" s="15"/>
      <c r="X17" s="15"/>
      <c r="Y17" s="38">
        <f t="shared" si="10"/>
        <v>0</v>
      </c>
      <c r="Z17" s="15"/>
      <c r="AA17" s="33"/>
      <c r="AB17" s="15"/>
      <c r="AC17" s="15"/>
      <c r="AD17" s="15"/>
      <c r="AE17" s="38">
        <f t="shared" si="4"/>
        <v>0</v>
      </c>
      <c r="AF17" s="33"/>
      <c r="AG17" s="15"/>
      <c r="AH17" s="15"/>
      <c r="AI17" s="15"/>
      <c r="AJ17" s="38">
        <f t="shared" si="5"/>
        <v>0</v>
      </c>
      <c r="AK17" s="33"/>
      <c r="AL17" s="15"/>
      <c r="AM17" s="15"/>
      <c r="AN17" s="15"/>
      <c r="AO17" s="38">
        <f t="shared" si="6"/>
        <v>0</v>
      </c>
      <c r="AP17" s="15"/>
      <c r="AQ17" s="15"/>
      <c r="AR17" s="15"/>
      <c r="AS17" s="15"/>
      <c r="AT17" s="38">
        <f t="shared" si="7"/>
        <v>2046.4</v>
      </c>
      <c r="AU17" s="15"/>
      <c r="AV17" s="15"/>
      <c r="AW17" s="15">
        <v>2046.4</v>
      </c>
      <c r="AX17" s="15"/>
      <c r="AY17" s="38">
        <f t="shared" si="8"/>
        <v>4208.3</v>
      </c>
      <c r="AZ17" s="15"/>
      <c r="BA17" s="15"/>
      <c r="BB17" s="15">
        <v>4208.3</v>
      </c>
      <c r="BC17" s="15"/>
      <c r="BD17" s="38">
        <f t="shared" si="9"/>
        <v>4520.2</v>
      </c>
      <c r="BE17" s="15"/>
      <c r="BF17" s="15"/>
      <c r="BG17" s="15">
        <v>4520.2</v>
      </c>
      <c r="BH17" s="52"/>
      <c r="BI17" s="47">
        <f t="shared" si="3"/>
        <v>5134.8</v>
      </c>
      <c r="BJ17" s="15"/>
      <c r="BK17" s="15"/>
      <c r="BL17" s="15">
        <v>5134.8</v>
      </c>
      <c r="BM17" s="15"/>
      <c r="BN17" s="47">
        <f>BO17+BP17+BQ17+BW17</f>
        <v>5134.8</v>
      </c>
      <c r="BO17" s="15"/>
      <c r="BP17" s="15"/>
      <c r="BQ17" s="15">
        <v>5134.8</v>
      </c>
      <c r="BR17" s="15"/>
      <c r="BS17" s="47">
        <f>BT17+BU17+BV17+BW17</f>
        <v>10269.6</v>
      </c>
      <c r="BT17" s="15"/>
      <c r="BU17" s="15"/>
      <c r="BV17" s="15">
        <v>10269.6</v>
      </c>
      <c r="BW17" s="37"/>
    </row>
    <row r="18" spans="1:75" s="39" customFormat="1" ht="94.5" customHeight="1" x14ac:dyDescent="0.25">
      <c r="A18" s="77" t="s">
        <v>48</v>
      </c>
      <c r="B18" s="164" t="s">
        <v>131</v>
      </c>
      <c r="C18" s="145" t="s">
        <v>108</v>
      </c>
      <c r="D18" s="143" t="s">
        <v>132</v>
      </c>
      <c r="E18" s="32">
        <f>AY18+BD18+BI18+BN18+BS18</f>
        <v>681560.3</v>
      </c>
      <c r="F18" s="38"/>
      <c r="G18" s="38"/>
      <c r="H18" s="38"/>
      <c r="I18" s="38"/>
      <c r="J18" s="15"/>
      <c r="K18" s="15"/>
      <c r="L18" s="15"/>
      <c r="M18" s="15"/>
      <c r="N18" s="15"/>
      <c r="O18" s="38"/>
      <c r="P18" s="15"/>
      <c r="Q18" s="15"/>
      <c r="R18" s="15"/>
      <c r="S18" s="15"/>
      <c r="T18" s="38">
        <f t="shared" si="2"/>
        <v>0</v>
      </c>
      <c r="U18" s="33"/>
      <c r="V18" s="15"/>
      <c r="W18" s="15"/>
      <c r="X18" s="15"/>
      <c r="Y18" s="38"/>
      <c r="Z18" s="15"/>
      <c r="AA18" s="33"/>
      <c r="AB18" s="15"/>
      <c r="AC18" s="15"/>
      <c r="AD18" s="15"/>
      <c r="AE18" s="38"/>
      <c r="AF18" s="33"/>
      <c r="AG18" s="15"/>
      <c r="AH18" s="15"/>
      <c r="AI18" s="15"/>
      <c r="AJ18" s="38"/>
      <c r="AK18" s="33"/>
      <c r="AL18" s="15"/>
      <c r="AM18" s="15"/>
      <c r="AN18" s="15"/>
      <c r="AO18" s="38"/>
      <c r="AP18" s="15"/>
      <c r="AQ18" s="15"/>
      <c r="AR18" s="15"/>
      <c r="AS18" s="15"/>
      <c r="AT18" s="38"/>
      <c r="AU18" s="15"/>
      <c r="AV18" s="15"/>
      <c r="AW18" s="15"/>
      <c r="AX18" s="15"/>
      <c r="AY18" s="38">
        <f t="shared" si="8"/>
        <v>100963.20000000001</v>
      </c>
      <c r="AZ18" s="15">
        <v>1387.5</v>
      </c>
      <c r="BA18" s="15">
        <v>5640.1</v>
      </c>
      <c r="BB18" s="15">
        <v>93935.6</v>
      </c>
      <c r="BC18" s="15"/>
      <c r="BD18" s="38">
        <f t="shared" si="9"/>
        <v>101292.9</v>
      </c>
      <c r="BE18" s="15">
        <v>1515.8</v>
      </c>
      <c r="BF18" s="15">
        <v>5214.6000000000004</v>
      </c>
      <c r="BG18" s="15">
        <v>94562.5</v>
      </c>
      <c r="BH18" s="52"/>
      <c r="BI18" s="38">
        <f t="shared" si="3"/>
        <v>98905.1</v>
      </c>
      <c r="BJ18" s="15">
        <v>1656.2</v>
      </c>
      <c r="BK18" s="15">
        <v>5214.6000000000004</v>
      </c>
      <c r="BL18" s="15">
        <v>92034.3</v>
      </c>
      <c r="BM18" s="15"/>
      <c r="BN18" s="38">
        <f>BO18+BP18+BQ18+BW18</f>
        <v>95056.8</v>
      </c>
      <c r="BO18" s="15"/>
      <c r="BP18" s="15"/>
      <c r="BQ18" s="15">
        <v>95056.8</v>
      </c>
      <c r="BR18" s="15"/>
      <c r="BS18" s="47">
        <f>BT18+BU18+BV18+BW18</f>
        <v>285342.3</v>
      </c>
      <c r="BT18" s="15"/>
      <c r="BU18" s="15"/>
      <c r="BV18" s="15">
        <v>285342.3</v>
      </c>
      <c r="BW18" s="37"/>
    </row>
    <row r="19" spans="1:75" s="39" customFormat="1" ht="121.5" customHeight="1" x14ac:dyDescent="0.25">
      <c r="A19" s="77" t="s">
        <v>49</v>
      </c>
      <c r="B19" s="29" t="s">
        <v>104</v>
      </c>
      <c r="C19" s="144" t="s">
        <v>22</v>
      </c>
      <c r="D19" s="29" t="s">
        <v>107</v>
      </c>
      <c r="E19" s="32">
        <f>BD19+BI19+BN19+BS19</f>
        <v>18425.04</v>
      </c>
      <c r="F19" s="38"/>
      <c r="G19" s="38"/>
      <c r="H19" s="38"/>
      <c r="I19" s="38"/>
      <c r="J19" s="15"/>
      <c r="K19" s="15"/>
      <c r="L19" s="15"/>
      <c r="M19" s="15"/>
      <c r="N19" s="15"/>
      <c r="O19" s="38"/>
      <c r="P19" s="15"/>
      <c r="Q19" s="15"/>
      <c r="R19" s="15"/>
      <c r="S19" s="15"/>
      <c r="T19" s="38">
        <f t="shared" si="2"/>
        <v>0</v>
      </c>
      <c r="U19" s="33"/>
      <c r="V19" s="15"/>
      <c r="W19" s="15"/>
      <c r="X19" s="15"/>
      <c r="Y19" s="38"/>
      <c r="Z19" s="15"/>
      <c r="AA19" s="33"/>
      <c r="AB19" s="15"/>
      <c r="AC19" s="15"/>
      <c r="AD19" s="15"/>
      <c r="AE19" s="38"/>
      <c r="AF19" s="33"/>
      <c r="AG19" s="15"/>
      <c r="AH19" s="15"/>
      <c r="AI19" s="15"/>
      <c r="AJ19" s="38"/>
      <c r="AK19" s="33"/>
      <c r="AL19" s="15"/>
      <c r="AM19" s="15"/>
      <c r="AN19" s="15"/>
      <c r="AO19" s="38"/>
      <c r="AP19" s="15"/>
      <c r="AQ19" s="15"/>
      <c r="AR19" s="15"/>
      <c r="AS19" s="15"/>
      <c r="AT19" s="38"/>
      <c r="AU19" s="15"/>
      <c r="AV19" s="15"/>
      <c r="AW19" s="15"/>
      <c r="AX19" s="15"/>
      <c r="AY19" s="38"/>
      <c r="AZ19" s="15"/>
      <c r="BA19" s="15"/>
      <c r="BB19" s="15"/>
      <c r="BC19" s="15"/>
      <c r="BD19" s="38">
        <f>SUM(BE19:BH19)</f>
        <v>3070.84</v>
      </c>
      <c r="BE19" s="15"/>
      <c r="BF19" s="15"/>
      <c r="BG19" s="15">
        <v>3070.84</v>
      </c>
      <c r="BH19" s="52"/>
      <c r="BI19" s="47">
        <f t="shared" si="3"/>
        <v>3070.84</v>
      </c>
      <c r="BJ19" s="15"/>
      <c r="BK19" s="15"/>
      <c r="BL19" s="15">
        <v>3070.84</v>
      </c>
      <c r="BM19" s="15"/>
      <c r="BN19" s="47">
        <f>BO19+BP19+BQ19+BR19</f>
        <v>3070.84</v>
      </c>
      <c r="BO19" s="15"/>
      <c r="BP19" s="15"/>
      <c r="BQ19" s="15">
        <v>3070.84</v>
      </c>
      <c r="BR19" s="15"/>
      <c r="BS19" s="47">
        <f>BT19+BU19+BV19+BW19</f>
        <v>9212.52</v>
      </c>
      <c r="BT19" s="15"/>
      <c r="BU19" s="15"/>
      <c r="BV19" s="15">
        <v>9212.52</v>
      </c>
      <c r="BW19" s="37"/>
    </row>
    <row r="20" spans="1:75" s="39" customFormat="1" ht="171" customHeight="1" x14ac:dyDescent="0.25">
      <c r="A20" s="77" t="s">
        <v>50</v>
      </c>
      <c r="B20" s="29" t="s">
        <v>100</v>
      </c>
      <c r="C20" s="14" t="s">
        <v>22</v>
      </c>
      <c r="D20" s="14" t="s">
        <v>140</v>
      </c>
      <c r="E20" s="32">
        <f>I20+O20+T20+Y20+AE20+AJ20+AO20+AT20+AY20</f>
        <v>24865.600000000002</v>
      </c>
      <c r="F20" s="38"/>
      <c r="G20" s="38"/>
      <c r="H20" s="38"/>
      <c r="I20" s="38">
        <f t="shared" si="0"/>
        <v>1240.3</v>
      </c>
      <c r="J20" s="15"/>
      <c r="K20" s="15"/>
      <c r="L20" s="15">
        <v>1240.3</v>
      </c>
      <c r="M20" s="15"/>
      <c r="N20" s="15"/>
      <c r="O20" s="38">
        <f t="shared" si="1"/>
        <v>1087.8</v>
      </c>
      <c r="P20" s="15"/>
      <c r="Q20" s="15"/>
      <c r="R20" s="15">
        <v>1087.8</v>
      </c>
      <c r="S20" s="15"/>
      <c r="T20" s="38">
        <f t="shared" si="2"/>
        <v>1342</v>
      </c>
      <c r="U20" s="15"/>
      <c r="V20" s="15"/>
      <c r="W20" s="15">
        <v>1342</v>
      </c>
      <c r="X20" s="15"/>
      <c r="Y20" s="38">
        <f t="shared" si="10"/>
        <v>1480.2</v>
      </c>
      <c r="Z20" s="15"/>
      <c r="AA20" s="15"/>
      <c r="AB20" s="15"/>
      <c r="AC20" s="15">
        <v>1480.2</v>
      </c>
      <c r="AD20" s="15"/>
      <c r="AE20" s="38">
        <f t="shared" si="4"/>
        <v>7427.9</v>
      </c>
      <c r="AF20" s="15"/>
      <c r="AG20" s="15">
        <v>4947.3999999999996</v>
      </c>
      <c r="AH20" s="15">
        <v>2480.5</v>
      </c>
      <c r="AI20" s="15"/>
      <c r="AJ20" s="38">
        <f t="shared" si="5"/>
        <v>2768.9</v>
      </c>
      <c r="AK20" s="15"/>
      <c r="AL20" s="15"/>
      <c r="AM20" s="15">
        <v>2768.9</v>
      </c>
      <c r="AN20" s="15"/>
      <c r="AO20" s="38">
        <f t="shared" si="6"/>
        <v>2868.7999999999997</v>
      </c>
      <c r="AP20" s="15"/>
      <c r="AQ20" s="15">
        <v>156.19999999999999</v>
      </c>
      <c r="AR20" s="15">
        <v>2712.6</v>
      </c>
      <c r="AS20" s="15"/>
      <c r="AT20" s="38">
        <f t="shared" si="7"/>
        <v>3104.8</v>
      </c>
      <c r="AU20" s="15"/>
      <c r="AV20" s="15"/>
      <c r="AW20" s="15">
        <v>3104.8</v>
      </c>
      <c r="AX20" s="15"/>
      <c r="AY20" s="38">
        <f t="shared" ref="AY20:AY31" si="11">AZ20+BA20+BB20+BC20</f>
        <v>3544.9</v>
      </c>
      <c r="AZ20" s="15"/>
      <c r="BA20" s="15"/>
      <c r="BB20" s="15">
        <v>3544.9</v>
      </c>
      <c r="BC20" s="15"/>
      <c r="BD20" s="38">
        <f t="shared" ref="BD20:BD23" si="12">BE20+BF20+BG20+BH20</f>
        <v>0</v>
      </c>
      <c r="BE20" s="15"/>
      <c r="BF20" s="15"/>
      <c r="BG20" s="15"/>
      <c r="BH20" s="52"/>
      <c r="BI20" s="47">
        <f t="shared" si="3"/>
        <v>0</v>
      </c>
      <c r="BJ20" s="15"/>
      <c r="BK20" s="15"/>
      <c r="BL20" s="15"/>
      <c r="BM20" s="15"/>
      <c r="BN20" s="47"/>
      <c r="BO20" s="15"/>
      <c r="BP20" s="15"/>
      <c r="BQ20" s="15"/>
      <c r="BR20" s="15"/>
      <c r="BS20" s="47"/>
      <c r="BT20" s="15"/>
      <c r="BU20" s="15"/>
      <c r="BV20" s="15"/>
      <c r="BW20" s="37"/>
    </row>
    <row r="21" spans="1:75" s="39" customFormat="1" ht="84" customHeight="1" x14ac:dyDescent="0.25">
      <c r="A21" s="77" t="s">
        <v>51</v>
      </c>
      <c r="B21" s="29" t="s">
        <v>117</v>
      </c>
      <c r="C21" s="14" t="s">
        <v>67</v>
      </c>
      <c r="D21" s="14" t="s">
        <v>144</v>
      </c>
      <c r="E21" s="32">
        <f>AT21+AY21+BD21+BI21+BN21</f>
        <v>50</v>
      </c>
      <c r="F21" s="38"/>
      <c r="G21" s="38"/>
      <c r="H21" s="38"/>
      <c r="I21" s="38"/>
      <c r="J21" s="15"/>
      <c r="K21" s="15"/>
      <c r="L21" s="15"/>
      <c r="M21" s="15"/>
      <c r="N21" s="15"/>
      <c r="O21" s="38"/>
      <c r="P21" s="15"/>
      <c r="Q21" s="15"/>
      <c r="R21" s="15"/>
      <c r="S21" s="15"/>
      <c r="T21" s="38">
        <f t="shared" si="2"/>
        <v>0</v>
      </c>
      <c r="U21" s="15"/>
      <c r="V21" s="15"/>
      <c r="W21" s="15"/>
      <c r="X21" s="15"/>
      <c r="Y21" s="38"/>
      <c r="Z21" s="15"/>
      <c r="AA21" s="15"/>
      <c r="AB21" s="15"/>
      <c r="AC21" s="15"/>
      <c r="AD21" s="15"/>
      <c r="AE21" s="38"/>
      <c r="AF21" s="15"/>
      <c r="AG21" s="15"/>
      <c r="AH21" s="15"/>
      <c r="AI21" s="15"/>
      <c r="AJ21" s="38"/>
      <c r="AK21" s="15"/>
      <c r="AL21" s="15"/>
      <c r="AM21" s="15"/>
      <c r="AN21" s="15"/>
      <c r="AO21" s="38"/>
      <c r="AP21" s="15"/>
      <c r="AQ21" s="15"/>
      <c r="AR21" s="15"/>
      <c r="AS21" s="15"/>
      <c r="AT21" s="38">
        <f>AU21+AV21+AW21+AX21</f>
        <v>0</v>
      </c>
      <c r="AU21" s="15"/>
      <c r="AV21" s="15"/>
      <c r="AW21" s="15">
        <v>0</v>
      </c>
      <c r="AX21" s="15"/>
      <c r="AY21" s="38">
        <f>AZ21+BA21+BB21</f>
        <v>0</v>
      </c>
      <c r="AZ21" s="15"/>
      <c r="BA21" s="15"/>
      <c r="BB21" s="15">
        <v>0</v>
      </c>
      <c r="BC21" s="15"/>
      <c r="BD21" s="38">
        <f>BE21+BF21+BG21</f>
        <v>0</v>
      </c>
      <c r="BE21" s="15"/>
      <c r="BF21" s="15"/>
      <c r="BG21" s="15">
        <v>0</v>
      </c>
      <c r="BH21" s="52"/>
      <c r="BI21" s="47">
        <f>BJ21+BK21+BL21</f>
        <v>0</v>
      </c>
      <c r="BJ21" s="15"/>
      <c r="BK21" s="15"/>
      <c r="BL21" s="15">
        <v>0</v>
      </c>
      <c r="BM21" s="15"/>
      <c r="BN21" s="47">
        <f>BQ21</f>
        <v>50</v>
      </c>
      <c r="BO21" s="15"/>
      <c r="BP21" s="15"/>
      <c r="BQ21" s="15">
        <v>50</v>
      </c>
      <c r="BR21" s="15"/>
      <c r="BS21" s="47"/>
      <c r="BT21" s="15"/>
      <c r="BU21" s="15"/>
      <c r="BV21" s="15"/>
      <c r="BW21" s="37"/>
    </row>
    <row r="22" spans="1:75" s="39" customFormat="1" ht="72" customHeight="1" x14ac:dyDescent="0.25">
      <c r="A22" s="77" t="s">
        <v>52</v>
      </c>
      <c r="B22" s="29" t="s">
        <v>102</v>
      </c>
      <c r="C22" s="14" t="s">
        <v>23</v>
      </c>
      <c r="D22" s="14" t="s">
        <v>115</v>
      </c>
      <c r="E22" s="32">
        <f>AJ22+AO22+AT22+AY22+BD22+BI22+BN22</f>
        <v>31.3</v>
      </c>
      <c r="F22" s="42"/>
      <c r="G22" s="42"/>
      <c r="H22" s="42"/>
      <c r="I22" s="38">
        <f t="shared" si="0"/>
        <v>0</v>
      </c>
      <c r="J22" s="45"/>
      <c r="K22" s="45"/>
      <c r="L22" s="45"/>
      <c r="M22" s="45"/>
      <c r="N22" s="45"/>
      <c r="O22" s="38">
        <f t="shared" si="1"/>
        <v>0</v>
      </c>
      <c r="P22" s="45"/>
      <c r="Q22" s="45"/>
      <c r="R22" s="45"/>
      <c r="S22" s="45"/>
      <c r="T22" s="38">
        <f t="shared" si="2"/>
        <v>0</v>
      </c>
      <c r="U22" s="45"/>
      <c r="V22" s="45"/>
      <c r="W22" s="45"/>
      <c r="X22" s="45"/>
      <c r="Y22" s="38">
        <f t="shared" si="10"/>
        <v>0</v>
      </c>
      <c r="Z22" s="44"/>
      <c r="AA22" s="45"/>
      <c r="AB22" s="45"/>
      <c r="AC22" s="45"/>
      <c r="AD22" s="45"/>
      <c r="AE22" s="38">
        <f t="shared" si="4"/>
        <v>0</v>
      </c>
      <c r="AF22" s="45"/>
      <c r="AG22" s="45"/>
      <c r="AH22" s="45"/>
      <c r="AI22" s="45"/>
      <c r="AJ22" s="38">
        <f t="shared" si="5"/>
        <v>31.3</v>
      </c>
      <c r="AK22" s="45"/>
      <c r="AL22" s="45"/>
      <c r="AM22" s="45">
        <v>31.3</v>
      </c>
      <c r="AN22" s="45"/>
      <c r="AO22" s="38">
        <f t="shared" si="6"/>
        <v>0</v>
      </c>
      <c r="AP22" s="45"/>
      <c r="AQ22" s="45"/>
      <c r="AR22" s="45"/>
      <c r="AS22" s="45"/>
      <c r="AT22" s="38">
        <f t="shared" si="7"/>
        <v>0</v>
      </c>
      <c r="AU22" s="45"/>
      <c r="AV22" s="45"/>
      <c r="AW22" s="45"/>
      <c r="AX22" s="45"/>
      <c r="AY22" s="38">
        <f t="shared" si="11"/>
        <v>0</v>
      </c>
      <c r="AZ22" s="45"/>
      <c r="BA22" s="45"/>
      <c r="BB22" s="45"/>
      <c r="BC22" s="45"/>
      <c r="BD22" s="38">
        <f t="shared" si="12"/>
        <v>0</v>
      </c>
      <c r="BE22" s="45"/>
      <c r="BF22" s="45"/>
      <c r="BG22" s="45"/>
      <c r="BH22" s="140"/>
      <c r="BI22" s="47">
        <f t="shared" ref="BI22:BI28" si="13">BJ22+BK22+BL22+BW22</f>
        <v>0</v>
      </c>
      <c r="BJ22" s="15"/>
      <c r="BK22" s="15"/>
      <c r="BL22" s="45"/>
      <c r="BM22" s="15"/>
      <c r="BN22" s="153"/>
      <c r="BO22" s="45"/>
      <c r="BP22" s="45"/>
      <c r="BQ22" s="45"/>
      <c r="BR22" s="15"/>
      <c r="BS22" s="153"/>
      <c r="BT22" s="45"/>
      <c r="BU22" s="45"/>
      <c r="BV22" s="45"/>
      <c r="BW22" s="37"/>
    </row>
    <row r="23" spans="1:75" s="36" customFormat="1" ht="80.25" customHeight="1" x14ac:dyDescent="0.25">
      <c r="A23" s="77" t="s">
        <v>53</v>
      </c>
      <c r="B23" s="29" t="s">
        <v>91</v>
      </c>
      <c r="C23" s="29" t="s">
        <v>34</v>
      </c>
      <c r="D23" s="96" t="s">
        <v>118</v>
      </c>
      <c r="E23" s="32">
        <f>AY23+BD23+BI23</f>
        <v>380.79999999999995</v>
      </c>
      <c r="F23" s="38"/>
      <c r="G23" s="38"/>
      <c r="H23" s="38"/>
      <c r="I23" s="38"/>
      <c r="J23" s="15"/>
      <c r="K23" s="15"/>
      <c r="L23" s="15"/>
      <c r="M23" s="15"/>
      <c r="N23" s="15"/>
      <c r="O23" s="38"/>
      <c r="P23" s="15"/>
      <c r="Q23" s="15"/>
      <c r="R23" s="15"/>
      <c r="S23" s="15"/>
      <c r="T23" s="38">
        <f t="shared" si="2"/>
        <v>0</v>
      </c>
      <c r="U23" s="15"/>
      <c r="V23" s="15"/>
      <c r="W23" s="15"/>
      <c r="X23" s="15"/>
      <c r="Y23" s="38"/>
      <c r="Z23" s="15"/>
      <c r="AA23" s="15"/>
      <c r="AB23" s="15"/>
      <c r="AC23" s="15"/>
      <c r="AD23" s="15"/>
      <c r="AE23" s="38"/>
      <c r="AF23" s="15"/>
      <c r="AG23" s="15"/>
      <c r="AH23" s="15"/>
      <c r="AI23" s="15"/>
      <c r="AJ23" s="38"/>
      <c r="AK23" s="15"/>
      <c r="AL23" s="15"/>
      <c r="AM23" s="15"/>
      <c r="AN23" s="15"/>
      <c r="AO23" s="38"/>
      <c r="AP23" s="15"/>
      <c r="AQ23" s="15"/>
      <c r="AR23" s="15"/>
      <c r="AS23" s="15"/>
      <c r="AT23" s="38"/>
      <c r="AU23" s="15"/>
      <c r="AV23" s="15"/>
      <c r="AW23" s="15"/>
      <c r="AX23" s="52"/>
      <c r="AY23" s="38">
        <f>AZ23+BA23+BB23+BC23</f>
        <v>190.39999999999998</v>
      </c>
      <c r="AZ23" s="15"/>
      <c r="BA23" s="15">
        <v>138.69999999999999</v>
      </c>
      <c r="BB23" s="15">
        <v>51.7</v>
      </c>
      <c r="BC23" s="52"/>
      <c r="BD23" s="38">
        <f t="shared" si="12"/>
        <v>190.39999999999998</v>
      </c>
      <c r="BE23" s="15"/>
      <c r="BF23" s="15">
        <v>138.69999999999999</v>
      </c>
      <c r="BG23" s="15">
        <v>51.7</v>
      </c>
      <c r="BH23" s="52"/>
      <c r="BI23" s="47">
        <f t="shared" si="13"/>
        <v>0</v>
      </c>
      <c r="BJ23" s="15"/>
      <c r="BK23" s="15"/>
      <c r="BL23" s="15">
        <v>0</v>
      </c>
      <c r="BM23" s="15"/>
      <c r="BN23" s="47"/>
      <c r="BO23" s="15"/>
      <c r="BP23" s="15"/>
      <c r="BQ23" s="15"/>
      <c r="BR23" s="15"/>
      <c r="BS23" s="47"/>
      <c r="BT23" s="15"/>
      <c r="BU23" s="15"/>
      <c r="BV23" s="15"/>
      <c r="BW23" s="37"/>
    </row>
    <row r="24" spans="1:75" s="39" customFormat="1" ht="91.5" customHeight="1" x14ac:dyDescent="0.25">
      <c r="A24" s="77" t="s">
        <v>54</v>
      </c>
      <c r="B24" s="29" t="s">
        <v>150</v>
      </c>
      <c r="C24" s="29" t="s">
        <v>25</v>
      </c>
      <c r="D24" s="96" t="s">
        <v>149</v>
      </c>
      <c r="E24" s="163">
        <f>AY24+BD24+BI24+BN24+BS24</f>
        <v>3693.7</v>
      </c>
      <c r="F24" s="37"/>
      <c r="G24" s="37"/>
      <c r="H24" s="137"/>
      <c r="I24" s="137"/>
      <c r="J24" s="37"/>
      <c r="K24" s="37"/>
      <c r="L24" s="37"/>
      <c r="M24" s="37"/>
      <c r="N24" s="37"/>
      <c r="O24" s="137"/>
      <c r="P24" s="37"/>
      <c r="Q24" s="37"/>
      <c r="R24" s="37"/>
      <c r="S24" s="37"/>
      <c r="T24" s="40">
        <f t="shared" si="2"/>
        <v>0</v>
      </c>
      <c r="U24" s="37"/>
      <c r="V24" s="37"/>
      <c r="W24" s="37"/>
      <c r="X24" s="37"/>
      <c r="Y24" s="137"/>
      <c r="Z24" s="37"/>
      <c r="AA24" s="37"/>
      <c r="AB24" s="37"/>
      <c r="AC24" s="37"/>
      <c r="AD24" s="37"/>
      <c r="AE24" s="137"/>
      <c r="AF24" s="37"/>
      <c r="AG24" s="37"/>
      <c r="AH24" s="37"/>
      <c r="AI24" s="37"/>
      <c r="AJ24" s="137"/>
      <c r="AK24" s="37"/>
      <c r="AL24" s="37"/>
      <c r="AM24" s="37"/>
      <c r="AN24" s="37"/>
      <c r="AO24" s="137"/>
      <c r="AP24" s="37"/>
      <c r="AQ24" s="37"/>
      <c r="AR24" s="37"/>
      <c r="AS24" s="37"/>
      <c r="AT24" s="137"/>
      <c r="AU24" s="37"/>
      <c r="AV24" s="37"/>
      <c r="AW24" s="37"/>
      <c r="AX24" s="37"/>
      <c r="AY24" s="139">
        <f>BB24</f>
        <v>0</v>
      </c>
      <c r="AZ24" s="138"/>
      <c r="BA24" s="138"/>
      <c r="BB24" s="138">
        <v>0</v>
      </c>
      <c r="BC24" s="138"/>
      <c r="BD24" s="139">
        <f>BG24</f>
        <v>0</v>
      </c>
      <c r="BE24" s="138"/>
      <c r="BF24" s="138"/>
      <c r="BG24" s="138">
        <v>0</v>
      </c>
      <c r="BH24" s="141"/>
      <c r="BI24" s="47">
        <f t="shared" si="13"/>
        <v>0</v>
      </c>
      <c r="BJ24" s="15"/>
      <c r="BK24" s="15"/>
      <c r="BL24" s="138">
        <v>0</v>
      </c>
      <c r="BM24" s="15"/>
      <c r="BN24" s="154">
        <f>BO24+BP24+BQ24+BW24</f>
        <v>805.6</v>
      </c>
      <c r="BO24" s="138"/>
      <c r="BP24" s="138"/>
      <c r="BQ24" s="138">
        <v>805.6</v>
      </c>
      <c r="BR24" s="15"/>
      <c r="BS24" s="154">
        <f>BT24+BU24+BV24+BW24</f>
        <v>2888.1</v>
      </c>
      <c r="BT24" s="138"/>
      <c r="BU24" s="138"/>
      <c r="BV24" s="138">
        <v>2888.1</v>
      </c>
      <c r="BW24" s="37"/>
    </row>
    <row r="25" spans="1:75" s="36" customFormat="1" ht="80.25" customHeight="1" x14ac:dyDescent="0.25">
      <c r="A25" s="77" t="s">
        <v>55</v>
      </c>
      <c r="B25" s="29" t="s">
        <v>96</v>
      </c>
      <c r="C25" s="14" t="s">
        <v>67</v>
      </c>
      <c r="D25" s="96" t="s">
        <v>158</v>
      </c>
      <c r="E25" s="32">
        <f>AY25+BD25+BI25+BN25+BS25</f>
        <v>670099.89999999991</v>
      </c>
      <c r="F25" s="38"/>
      <c r="G25" s="38"/>
      <c r="H25" s="38"/>
      <c r="I25" s="38"/>
      <c r="J25" s="15"/>
      <c r="K25" s="15"/>
      <c r="L25" s="15"/>
      <c r="M25" s="15"/>
      <c r="N25" s="15"/>
      <c r="O25" s="38"/>
      <c r="P25" s="15"/>
      <c r="Q25" s="15"/>
      <c r="R25" s="15"/>
      <c r="S25" s="15"/>
      <c r="T25" s="38">
        <f t="shared" si="2"/>
        <v>0</v>
      </c>
      <c r="U25" s="15"/>
      <c r="V25" s="15"/>
      <c r="W25" s="15"/>
      <c r="X25" s="15"/>
      <c r="Y25" s="38"/>
      <c r="Z25" s="15"/>
      <c r="AA25" s="15"/>
      <c r="AB25" s="15"/>
      <c r="AC25" s="15"/>
      <c r="AD25" s="15"/>
      <c r="AE25" s="38"/>
      <c r="AF25" s="15"/>
      <c r="AG25" s="15"/>
      <c r="AH25" s="15"/>
      <c r="AI25" s="15"/>
      <c r="AJ25" s="38"/>
      <c r="AK25" s="15"/>
      <c r="AL25" s="15"/>
      <c r="AM25" s="15"/>
      <c r="AN25" s="15"/>
      <c r="AO25" s="38"/>
      <c r="AP25" s="15"/>
      <c r="AQ25" s="15"/>
      <c r="AR25" s="15"/>
      <c r="AS25" s="15"/>
      <c r="AT25" s="38"/>
      <c r="AU25" s="15"/>
      <c r="AV25" s="15"/>
      <c r="AW25" s="15"/>
      <c r="AX25" s="52"/>
      <c r="AY25" s="38">
        <f>AZ25+BA25+BB25+BC25</f>
        <v>105127.29999999999</v>
      </c>
      <c r="AZ25" s="15">
        <v>3445.1</v>
      </c>
      <c r="BA25" s="15">
        <v>560.79999999999995</v>
      </c>
      <c r="BB25" s="15">
        <v>101121.4</v>
      </c>
      <c r="BC25" s="52"/>
      <c r="BD25" s="38">
        <f>BE25+BF25+BG25+BH25</f>
        <v>98916.3</v>
      </c>
      <c r="BE25" s="15">
        <v>0</v>
      </c>
      <c r="BF25" s="15">
        <v>0</v>
      </c>
      <c r="BG25" s="15">
        <v>98916.3</v>
      </c>
      <c r="BH25" s="52"/>
      <c r="BI25" s="47">
        <f t="shared" si="13"/>
        <v>100952.3</v>
      </c>
      <c r="BJ25" s="15"/>
      <c r="BK25" s="15"/>
      <c r="BL25" s="15">
        <v>100952.3</v>
      </c>
      <c r="BM25" s="15"/>
      <c r="BN25" s="47">
        <f>BO25+BP25+BQ25+BW25</f>
        <v>91276</v>
      </c>
      <c r="BO25" s="15"/>
      <c r="BP25" s="15"/>
      <c r="BQ25" s="15">
        <v>91276</v>
      </c>
      <c r="BR25" s="15"/>
      <c r="BS25" s="47">
        <f>BT25+BU25+BV25+BW25</f>
        <v>273828</v>
      </c>
      <c r="BT25" s="15"/>
      <c r="BU25" s="15"/>
      <c r="BV25" s="15">
        <v>273828</v>
      </c>
      <c r="BW25" s="37"/>
    </row>
    <row r="26" spans="1:75" s="39" customFormat="1" ht="66.75" customHeight="1" x14ac:dyDescent="0.25">
      <c r="A26" s="77" t="s">
        <v>56</v>
      </c>
      <c r="B26" s="29" t="s">
        <v>80</v>
      </c>
      <c r="C26" s="14" t="s">
        <v>30</v>
      </c>
      <c r="D26" s="14" t="s">
        <v>147</v>
      </c>
      <c r="E26" s="32">
        <f>AT26+AY26+BD26+BI26+BN26+BS26</f>
        <v>680</v>
      </c>
      <c r="F26" s="42"/>
      <c r="G26" s="42"/>
      <c r="H26" s="42"/>
      <c r="I26" s="38"/>
      <c r="J26" s="45"/>
      <c r="K26" s="45"/>
      <c r="L26" s="45"/>
      <c r="M26" s="45"/>
      <c r="N26" s="45"/>
      <c r="O26" s="38"/>
      <c r="P26" s="41"/>
      <c r="Q26" s="45"/>
      <c r="R26" s="45"/>
      <c r="S26" s="45"/>
      <c r="T26" s="38">
        <f t="shared" si="2"/>
        <v>0</v>
      </c>
      <c r="U26" s="45"/>
      <c r="V26" s="45"/>
      <c r="W26" s="45"/>
      <c r="X26" s="45"/>
      <c r="Y26" s="38"/>
      <c r="Z26" s="41"/>
      <c r="AA26" s="45"/>
      <c r="AB26" s="45"/>
      <c r="AC26" s="45"/>
      <c r="AD26" s="45"/>
      <c r="AE26" s="38"/>
      <c r="AF26" s="45"/>
      <c r="AG26" s="45"/>
      <c r="AH26" s="45"/>
      <c r="AI26" s="45"/>
      <c r="AJ26" s="38"/>
      <c r="AK26" s="45"/>
      <c r="AL26" s="45"/>
      <c r="AM26" s="45"/>
      <c r="AN26" s="45"/>
      <c r="AO26" s="38"/>
      <c r="AP26" s="45"/>
      <c r="AQ26" s="45"/>
      <c r="AR26" s="45"/>
      <c r="AS26" s="45"/>
      <c r="AT26" s="38">
        <f>SUM(AU26:AX26)</f>
        <v>40</v>
      </c>
      <c r="AU26" s="45"/>
      <c r="AV26" s="45"/>
      <c r="AW26" s="45">
        <v>40</v>
      </c>
      <c r="AX26" s="45"/>
      <c r="AY26" s="38">
        <f>SUM(AZ26:BC26)</f>
        <v>0</v>
      </c>
      <c r="AZ26" s="45"/>
      <c r="BA26" s="45"/>
      <c r="BB26" s="45">
        <v>0</v>
      </c>
      <c r="BC26" s="45"/>
      <c r="BD26" s="38">
        <f>SUM(BE26:BH26)</f>
        <v>0</v>
      </c>
      <c r="BE26" s="45"/>
      <c r="BF26" s="45"/>
      <c r="BG26" s="45">
        <v>0</v>
      </c>
      <c r="BH26" s="140"/>
      <c r="BI26" s="47">
        <f t="shared" si="13"/>
        <v>0</v>
      </c>
      <c r="BJ26" s="15"/>
      <c r="BK26" s="15"/>
      <c r="BL26" s="45">
        <v>0</v>
      </c>
      <c r="BM26" s="15"/>
      <c r="BN26" s="153">
        <f>BQ26</f>
        <v>317.60000000000002</v>
      </c>
      <c r="BO26" s="45"/>
      <c r="BP26" s="45"/>
      <c r="BQ26" s="45">
        <v>317.60000000000002</v>
      </c>
      <c r="BR26" s="15"/>
      <c r="BS26" s="153">
        <f>BT26+BU26+BV26+BW26</f>
        <v>322.39999999999998</v>
      </c>
      <c r="BT26" s="45"/>
      <c r="BU26" s="45"/>
      <c r="BV26" s="45">
        <v>322.39999999999998</v>
      </c>
      <c r="BW26" s="37"/>
    </row>
    <row r="27" spans="1:75" s="39" customFormat="1" ht="91.5" customHeight="1" x14ac:dyDescent="0.25">
      <c r="A27" s="77" t="s">
        <v>57</v>
      </c>
      <c r="B27" s="51" t="s">
        <v>124</v>
      </c>
      <c r="C27" s="13" t="s">
        <v>24</v>
      </c>
      <c r="D27" s="30" t="s">
        <v>154</v>
      </c>
      <c r="E27" s="32">
        <f>AJ27+AO27+AT27+AY27+BD27+BI27+BN27</f>
        <v>70266.700000000012</v>
      </c>
      <c r="F27" s="48"/>
      <c r="G27" s="49"/>
      <c r="H27" s="38"/>
      <c r="I27" s="38"/>
      <c r="J27" s="50"/>
      <c r="K27" s="51"/>
      <c r="L27" s="15"/>
      <c r="M27" s="51"/>
      <c r="N27" s="51"/>
      <c r="O27" s="38"/>
      <c r="P27" s="50"/>
      <c r="Q27" s="51"/>
      <c r="R27" s="15"/>
      <c r="S27" s="51"/>
      <c r="T27" s="38">
        <f t="shared" si="2"/>
        <v>0</v>
      </c>
      <c r="U27" s="50"/>
      <c r="V27" s="51"/>
      <c r="W27" s="15"/>
      <c r="X27" s="51"/>
      <c r="Y27" s="38"/>
      <c r="Z27" s="51"/>
      <c r="AA27" s="50"/>
      <c r="AB27" s="15"/>
      <c r="AC27" s="15"/>
      <c r="AD27" s="51"/>
      <c r="AE27" s="38"/>
      <c r="AF27" s="51"/>
      <c r="AG27" s="51"/>
      <c r="AH27" s="15"/>
      <c r="AI27" s="51"/>
      <c r="AJ27" s="38">
        <f>AK27+AL27+AM27+AN27</f>
        <v>15234.1</v>
      </c>
      <c r="AK27" s="51"/>
      <c r="AL27" s="51" t="s">
        <v>90</v>
      </c>
      <c r="AM27" s="15">
        <v>10674.1</v>
      </c>
      <c r="AN27" s="51"/>
      <c r="AO27" s="38">
        <f>SUM(AP27:AS27)</f>
        <v>14135.1</v>
      </c>
      <c r="AP27" s="15"/>
      <c r="AQ27" s="15">
        <v>3066.6</v>
      </c>
      <c r="AR27" s="15">
        <v>11068.5</v>
      </c>
      <c r="AS27" s="15"/>
      <c r="AT27" s="38">
        <f>SUM(AU27:AX27)</f>
        <v>10744.6</v>
      </c>
      <c r="AU27" s="15"/>
      <c r="AV27" s="15"/>
      <c r="AW27" s="95">
        <v>10744.6</v>
      </c>
      <c r="AX27" s="52"/>
      <c r="AY27" s="38">
        <f>SUM(AZ27:BC27)</f>
        <v>11189.3</v>
      </c>
      <c r="AZ27" s="51"/>
      <c r="BA27" s="51"/>
      <c r="BB27" s="95">
        <v>11189.3</v>
      </c>
      <c r="BC27" s="94"/>
      <c r="BD27" s="38">
        <f>SUM(BE27:BH27)</f>
        <v>9481.7999999999993</v>
      </c>
      <c r="BE27" s="51"/>
      <c r="BF27" s="51"/>
      <c r="BG27" s="95">
        <v>9481.7999999999993</v>
      </c>
      <c r="BH27" s="94"/>
      <c r="BI27" s="47">
        <f t="shared" si="13"/>
        <v>9481.7999999999993</v>
      </c>
      <c r="BJ27" s="15"/>
      <c r="BK27" s="15"/>
      <c r="BL27" s="51" t="s">
        <v>155</v>
      </c>
      <c r="BM27" s="15"/>
      <c r="BN27" s="155"/>
      <c r="BO27" s="51"/>
      <c r="BP27" s="51"/>
      <c r="BQ27" s="51"/>
      <c r="BR27" s="15"/>
      <c r="BS27" s="155"/>
      <c r="BT27" s="51"/>
      <c r="BU27" s="51"/>
      <c r="BV27" s="51"/>
      <c r="BW27" s="37"/>
    </row>
    <row r="28" spans="1:75" s="36" customFormat="1" ht="144" customHeight="1" x14ac:dyDescent="0.25">
      <c r="A28" s="77" t="s">
        <v>58</v>
      </c>
      <c r="B28" s="29" t="s">
        <v>135</v>
      </c>
      <c r="C28" s="14" t="s">
        <v>68</v>
      </c>
      <c r="D28" s="14" t="s">
        <v>159</v>
      </c>
      <c r="E28" s="32">
        <f>O28+T28+Y28+AE28+AJ28+AO28+AT28+AY28+BD28+BI28</f>
        <v>49056.7</v>
      </c>
      <c r="F28" s="38"/>
      <c r="G28" s="38"/>
      <c r="H28" s="38"/>
      <c r="I28" s="38">
        <f t="shared" si="0"/>
        <v>0</v>
      </c>
      <c r="J28" s="15"/>
      <c r="K28" s="15"/>
      <c r="L28" s="15"/>
      <c r="M28" s="15"/>
      <c r="N28" s="15"/>
      <c r="O28" s="38">
        <f t="shared" si="1"/>
        <v>0</v>
      </c>
      <c r="P28" s="33"/>
      <c r="Q28" s="15"/>
      <c r="R28" s="15"/>
      <c r="S28" s="15"/>
      <c r="T28" s="38">
        <f t="shared" si="2"/>
        <v>0</v>
      </c>
      <c r="U28" s="15"/>
      <c r="V28" s="15"/>
      <c r="W28" s="15"/>
      <c r="X28" s="15"/>
      <c r="Y28" s="38">
        <f t="shared" si="10"/>
        <v>7308.8</v>
      </c>
      <c r="Z28" s="15"/>
      <c r="AA28" s="15"/>
      <c r="AB28" s="15">
        <v>2258.6999999999998</v>
      </c>
      <c r="AC28" s="15">
        <v>5050.1000000000004</v>
      </c>
      <c r="AD28" s="15"/>
      <c r="AE28" s="38">
        <v>5051.5</v>
      </c>
      <c r="AF28" s="15"/>
      <c r="AG28" s="15">
        <v>275.60000000000002</v>
      </c>
      <c r="AH28" s="15">
        <v>4775.8999999999996</v>
      </c>
      <c r="AI28" s="15"/>
      <c r="AJ28" s="38">
        <f>AL28+AM28</f>
        <v>4861</v>
      </c>
      <c r="AK28" s="15"/>
      <c r="AL28" s="15">
        <v>189.8</v>
      </c>
      <c r="AM28" s="15">
        <v>4671.2</v>
      </c>
      <c r="AN28" s="15"/>
      <c r="AO28" s="38">
        <f>AR28+AQ28+AP28</f>
        <v>7287.9</v>
      </c>
      <c r="AP28" s="15"/>
      <c r="AQ28" s="15">
        <v>337.2</v>
      </c>
      <c r="AR28" s="15">
        <v>6950.7</v>
      </c>
      <c r="AS28" s="15"/>
      <c r="AT28" s="38">
        <f>AV28+AW28+AU28</f>
        <v>6171.2000000000007</v>
      </c>
      <c r="AU28" s="15"/>
      <c r="AV28" s="15">
        <v>344.6</v>
      </c>
      <c r="AW28" s="15">
        <v>5826.6</v>
      </c>
      <c r="AX28" s="52"/>
      <c r="AY28" s="38">
        <f t="shared" si="11"/>
        <v>6480.3</v>
      </c>
      <c r="AZ28" s="15"/>
      <c r="BA28" s="15">
        <v>514.29999999999995</v>
      </c>
      <c r="BB28" s="15">
        <v>5966</v>
      </c>
      <c r="BC28" s="52"/>
      <c r="BD28" s="38">
        <f>BE28+BF28+BG28+BH28</f>
        <v>5948</v>
      </c>
      <c r="BE28" s="15"/>
      <c r="BF28" s="15">
        <v>514.29999999999995</v>
      </c>
      <c r="BG28" s="15">
        <v>5433.7</v>
      </c>
      <c r="BH28" s="52"/>
      <c r="BI28" s="38">
        <f t="shared" si="13"/>
        <v>5948</v>
      </c>
      <c r="BJ28" s="15"/>
      <c r="BK28" s="15">
        <v>514.29999999999995</v>
      </c>
      <c r="BL28" s="15">
        <v>5433.7</v>
      </c>
      <c r="BM28" s="15"/>
      <c r="BN28" s="47"/>
      <c r="BO28" s="15"/>
      <c r="BP28" s="15"/>
      <c r="BQ28" s="15"/>
      <c r="BR28" s="15"/>
      <c r="BS28" s="47"/>
      <c r="BT28" s="15"/>
      <c r="BU28" s="15"/>
      <c r="BV28" s="15"/>
      <c r="BW28" s="37"/>
    </row>
    <row r="29" spans="1:75" s="36" customFormat="1" ht="73.5" customHeight="1" x14ac:dyDescent="0.25">
      <c r="A29" s="77" t="s">
        <v>59</v>
      </c>
      <c r="B29" s="29" t="s">
        <v>129</v>
      </c>
      <c r="C29" s="14" t="s">
        <v>29</v>
      </c>
      <c r="D29" s="14" t="s">
        <v>130</v>
      </c>
      <c r="E29" s="32">
        <f>BI29+BN29+BS29</f>
        <v>231066.5</v>
      </c>
      <c r="F29" s="38"/>
      <c r="G29" s="38"/>
      <c r="H29" s="38"/>
      <c r="I29" s="38"/>
      <c r="J29" s="15"/>
      <c r="K29" s="15"/>
      <c r="L29" s="15"/>
      <c r="M29" s="15"/>
      <c r="N29" s="15"/>
      <c r="O29" s="38"/>
      <c r="P29" s="33"/>
      <c r="Q29" s="15"/>
      <c r="R29" s="15"/>
      <c r="S29" s="15"/>
      <c r="T29" s="38">
        <f t="shared" si="2"/>
        <v>0</v>
      </c>
      <c r="U29" s="15"/>
      <c r="V29" s="15"/>
      <c r="W29" s="15"/>
      <c r="X29" s="15"/>
      <c r="Y29" s="38"/>
      <c r="Z29" s="15"/>
      <c r="AA29" s="15"/>
      <c r="AB29" s="15"/>
      <c r="AC29" s="15"/>
      <c r="AD29" s="15"/>
      <c r="AE29" s="38"/>
      <c r="AF29" s="15"/>
      <c r="AG29" s="15"/>
      <c r="AH29" s="15"/>
      <c r="AI29" s="15"/>
      <c r="AJ29" s="38"/>
      <c r="AK29" s="15"/>
      <c r="AL29" s="15"/>
      <c r="AM29" s="15"/>
      <c r="AN29" s="15"/>
      <c r="AO29" s="38"/>
      <c r="AP29" s="15"/>
      <c r="AQ29" s="15"/>
      <c r="AR29" s="15"/>
      <c r="AS29" s="15"/>
      <c r="AT29" s="38"/>
      <c r="AU29" s="15"/>
      <c r="AV29" s="15"/>
      <c r="AW29" s="15"/>
      <c r="AX29" s="52"/>
      <c r="AY29" s="38"/>
      <c r="AZ29" s="15"/>
      <c r="BA29" s="15"/>
      <c r="BB29" s="15"/>
      <c r="BC29" s="52"/>
      <c r="BD29" s="38"/>
      <c r="BE29" s="15"/>
      <c r="BF29" s="15"/>
      <c r="BG29" s="15"/>
      <c r="BH29" s="52"/>
      <c r="BI29" s="47">
        <f>BJ29+BK29+BL29+BM29</f>
        <v>38411.9</v>
      </c>
      <c r="BJ29" s="15"/>
      <c r="BK29" s="15"/>
      <c r="BL29" s="15">
        <v>38411.9</v>
      </c>
      <c r="BM29" s="15"/>
      <c r="BN29" s="47">
        <f>BO29+BP29+BQ29+BW29</f>
        <v>48017</v>
      </c>
      <c r="BO29" s="15"/>
      <c r="BP29" s="15"/>
      <c r="BQ29" s="15">
        <v>48017</v>
      </c>
      <c r="BR29" s="15"/>
      <c r="BS29" s="47">
        <f>BT29+BU29+BV29+BW29</f>
        <v>144637.6</v>
      </c>
      <c r="BT29" s="15"/>
      <c r="BU29" s="15"/>
      <c r="BV29" s="15">
        <v>144637.6</v>
      </c>
      <c r="BW29" s="37"/>
    </row>
    <row r="30" spans="1:75" s="36" customFormat="1" ht="144" customHeight="1" x14ac:dyDescent="0.25">
      <c r="A30" s="77" t="s">
        <v>60</v>
      </c>
      <c r="B30" s="29" t="s">
        <v>110</v>
      </c>
      <c r="C30" s="14" t="s">
        <v>29</v>
      </c>
      <c r="D30" s="14" t="s">
        <v>168</v>
      </c>
      <c r="E30" s="32">
        <f>H30+I30+O30+T30+Y30+AE30+AJ30+AO30+AT30+AY30+BD30+BI30+BN30</f>
        <v>810028.09999999986</v>
      </c>
      <c r="F30" s="47"/>
      <c r="G30" s="38"/>
      <c r="H30" s="38">
        <v>47172.6</v>
      </c>
      <c r="I30" s="38">
        <f t="shared" si="0"/>
        <v>56045.200000000004</v>
      </c>
      <c r="J30" s="15"/>
      <c r="K30" s="15">
        <v>13776.4</v>
      </c>
      <c r="L30" s="15">
        <v>42268.800000000003</v>
      </c>
      <c r="M30" s="15"/>
      <c r="N30" s="15"/>
      <c r="O30" s="38">
        <f t="shared" si="1"/>
        <v>123529.9</v>
      </c>
      <c r="P30" s="15">
        <v>28009.3</v>
      </c>
      <c r="Q30" s="15">
        <v>33484.1</v>
      </c>
      <c r="R30" s="15">
        <v>62036.5</v>
      </c>
      <c r="S30" s="15"/>
      <c r="T30" s="38">
        <f t="shared" si="2"/>
        <v>38450.5</v>
      </c>
      <c r="U30" s="15"/>
      <c r="V30" s="15">
        <v>7599.2</v>
      </c>
      <c r="W30" s="15">
        <v>30851.3</v>
      </c>
      <c r="X30" s="15"/>
      <c r="Y30" s="38">
        <f t="shared" si="10"/>
        <v>62166.700000000004</v>
      </c>
      <c r="Z30" s="15"/>
      <c r="AA30" s="15"/>
      <c r="AB30" s="15">
        <v>28453.9</v>
      </c>
      <c r="AC30" s="15">
        <v>33712.800000000003</v>
      </c>
      <c r="AD30" s="15"/>
      <c r="AE30" s="38">
        <f t="shared" si="4"/>
        <v>62883.6</v>
      </c>
      <c r="AF30" s="15"/>
      <c r="AG30" s="15">
        <v>28673.1</v>
      </c>
      <c r="AH30" s="15">
        <v>34210.5</v>
      </c>
      <c r="AI30" s="15"/>
      <c r="AJ30" s="38">
        <f t="shared" si="5"/>
        <v>39074.300000000003</v>
      </c>
      <c r="AK30" s="15"/>
      <c r="AL30" s="15">
        <v>5000</v>
      </c>
      <c r="AM30" s="15">
        <v>34074.300000000003</v>
      </c>
      <c r="AN30" s="15"/>
      <c r="AO30" s="38">
        <f t="shared" si="6"/>
        <v>253707.7</v>
      </c>
      <c r="AP30" s="15">
        <v>127739.7</v>
      </c>
      <c r="AQ30" s="15">
        <v>79415.5</v>
      </c>
      <c r="AR30" s="15">
        <v>46552.5</v>
      </c>
      <c r="AS30" s="15"/>
      <c r="AT30" s="42">
        <f t="shared" si="7"/>
        <v>58904.2</v>
      </c>
      <c r="AU30" s="15"/>
      <c r="AV30" s="15">
        <v>17550</v>
      </c>
      <c r="AW30" s="15">
        <v>41354.199999999997</v>
      </c>
      <c r="AX30" s="52"/>
      <c r="AY30" s="42">
        <f t="shared" si="11"/>
        <v>18655.2</v>
      </c>
      <c r="AZ30" s="15"/>
      <c r="BA30" s="15"/>
      <c r="BB30" s="15">
        <v>18655.2</v>
      </c>
      <c r="BC30" s="52"/>
      <c r="BD30" s="42">
        <f>BE30+BF30+BG30+BH30</f>
        <v>49438.2</v>
      </c>
      <c r="BE30" s="15"/>
      <c r="BF30" s="15">
        <v>30000</v>
      </c>
      <c r="BG30" s="15">
        <v>19438.2</v>
      </c>
      <c r="BH30" s="52"/>
      <c r="BI30" s="47">
        <f t="shared" ref="BI30:BI35" si="14">BJ30+BK30+BL30+BW30</f>
        <v>0</v>
      </c>
      <c r="BJ30" s="15"/>
      <c r="BK30" s="15"/>
      <c r="BL30" s="15"/>
      <c r="BM30" s="15"/>
      <c r="BN30" s="47"/>
      <c r="BO30" s="15"/>
      <c r="BP30" s="15"/>
      <c r="BQ30" s="15"/>
      <c r="BR30" s="15"/>
      <c r="BS30" s="47"/>
      <c r="BT30" s="15"/>
      <c r="BU30" s="15"/>
      <c r="BV30" s="15"/>
      <c r="BW30" s="37"/>
    </row>
    <row r="31" spans="1:75" s="36" customFormat="1" ht="93.75" customHeight="1" x14ac:dyDescent="0.25">
      <c r="A31" s="77" t="s">
        <v>61</v>
      </c>
      <c r="B31" s="165" t="s">
        <v>123</v>
      </c>
      <c r="C31" s="20" t="s">
        <v>32</v>
      </c>
      <c r="D31" s="74" t="s">
        <v>145</v>
      </c>
      <c r="E31" s="75">
        <f>AE31+AJ31+AO31+AT31+AY31+BD31+BI31+BN31</f>
        <v>1310</v>
      </c>
      <c r="F31" s="47"/>
      <c r="G31" s="38"/>
      <c r="H31" s="38"/>
      <c r="I31" s="38">
        <f t="shared" si="0"/>
        <v>0</v>
      </c>
      <c r="J31" s="45"/>
      <c r="K31" s="15"/>
      <c r="L31" s="15"/>
      <c r="M31" s="15"/>
      <c r="N31" s="15"/>
      <c r="O31" s="38">
        <f t="shared" si="1"/>
        <v>0</v>
      </c>
      <c r="P31" s="33"/>
      <c r="Q31" s="15"/>
      <c r="R31" s="15"/>
      <c r="S31" s="46"/>
      <c r="T31" s="42">
        <f t="shared" si="2"/>
        <v>0</v>
      </c>
      <c r="U31" s="15"/>
      <c r="V31" s="15"/>
      <c r="W31" s="15"/>
      <c r="X31" s="45"/>
      <c r="Y31" s="42">
        <f t="shared" si="10"/>
        <v>0</v>
      </c>
      <c r="Z31" s="15"/>
      <c r="AA31" s="15"/>
      <c r="AB31" s="15"/>
      <c r="AC31" s="15"/>
      <c r="AD31" s="46"/>
      <c r="AE31" s="42">
        <f t="shared" si="4"/>
        <v>410</v>
      </c>
      <c r="AF31" s="15"/>
      <c r="AG31" s="15"/>
      <c r="AH31" s="15">
        <v>410</v>
      </c>
      <c r="AI31" s="46"/>
      <c r="AJ31" s="42">
        <f t="shared" si="5"/>
        <v>339</v>
      </c>
      <c r="AK31" s="15"/>
      <c r="AL31" s="15"/>
      <c r="AM31" s="15">
        <v>339</v>
      </c>
      <c r="AN31" s="46"/>
      <c r="AO31" s="42">
        <f t="shared" si="6"/>
        <v>516</v>
      </c>
      <c r="AP31" s="15"/>
      <c r="AQ31" s="15"/>
      <c r="AR31" s="15">
        <v>516</v>
      </c>
      <c r="AS31" s="45"/>
      <c r="AT31" s="42">
        <f t="shared" si="7"/>
        <v>0</v>
      </c>
      <c r="AU31" s="15"/>
      <c r="AV31" s="15"/>
      <c r="AW31" s="76">
        <v>0</v>
      </c>
      <c r="AX31" s="53"/>
      <c r="AY31" s="42">
        <f t="shared" si="11"/>
        <v>45</v>
      </c>
      <c r="AZ31" s="15"/>
      <c r="BA31" s="15"/>
      <c r="BB31" s="15">
        <v>45</v>
      </c>
      <c r="BC31" s="53"/>
      <c r="BD31" s="42">
        <f>BE31+BF31+BG31+BH31</f>
        <v>0</v>
      </c>
      <c r="BE31" s="15"/>
      <c r="BF31" s="15"/>
      <c r="BG31" s="15">
        <v>0</v>
      </c>
      <c r="BH31" s="53"/>
      <c r="BI31" s="47">
        <f t="shared" si="14"/>
        <v>0</v>
      </c>
      <c r="BJ31" s="15"/>
      <c r="BK31" s="15"/>
      <c r="BL31" s="46">
        <v>0</v>
      </c>
      <c r="BM31" s="15"/>
      <c r="BN31" s="152"/>
      <c r="BO31" s="46"/>
      <c r="BP31" s="46"/>
      <c r="BQ31" s="46"/>
      <c r="BR31" s="15"/>
      <c r="BS31" s="152"/>
      <c r="BT31" s="46"/>
      <c r="BU31" s="46"/>
      <c r="BV31" s="46"/>
      <c r="BW31" s="37"/>
    </row>
    <row r="32" spans="1:75" s="36" customFormat="1" ht="93.75" customHeight="1" x14ac:dyDescent="0.25">
      <c r="A32" s="77" t="s">
        <v>62</v>
      </c>
      <c r="B32" s="29" t="s">
        <v>76</v>
      </c>
      <c r="C32" s="13" t="s">
        <v>32</v>
      </c>
      <c r="D32" s="14" t="s">
        <v>77</v>
      </c>
      <c r="E32" s="32">
        <v>0</v>
      </c>
      <c r="F32" s="47"/>
      <c r="G32" s="38"/>
      <c r="H32" s="38"/>
      <c r="I32" s="38">
        <v>0</v>
      </c>
      <c r="J32" s="45"/>
      <c r="K32" s="15"/>
      <c r="L32" s="15"/>
      <c r="M32" s="15"/>
      <c r="N32" s="15"/>
      <c r="O32" s="38">
        <v>0</v>
      </c>
      <c r="P32" s="33"/>
      <c r="Q32" s="15"/>
      <c r="R32" s="15"/>
      <c r="S32" s="46"/>
      <c r="T32" s="42">
        <v>0</v>
      </c>
      <c r="U32" s="15"/>
      <c r="V32" s="15"/>
      <c r="W32" s="15"/>
      <c r="X32" s="45"/>
      <c r="Y32" s="42">
        <v>0</v>
      </c>
      <c r="Z32" s="15"/>
      <c r="AA32" s="15"/>
      <c r="AB32" s="15"/>
      <c r="AC32" s="15"/>
      <c r="AD32" s="46"/>
      <c r="AE32" s="42">
        <v>0</v>
      </c>
      <c r="AF32" s="15"/>
      <c r="AG32" s="15"/>
      <c r="AH32" s="15"/>
      <c r="AI32" s="46"/>
      <c r="AJ32" s="42">
        <v>0</v>
      </c>
      <c r="AK32" s="15"/>
      <c r="AL32" s="15"/>
      <c r="AM32" s="15"/>
      <c r="AN32" s="46"/>
      <c r="AO32" s="42">
        <v>0</v>
      </c>
      <c r="AP32" s="15"/>
      <c r="AQ32" s="15"/>
      <c r="AR32" s="15"/>
      <c r="AS32" s="45"/>
      <c r="AT32" s="42">
        <v>0</v>
      </c>
      <c r="AU32" s="15"/>
      <c r="AV32" s="15"/>
      <c r="AW32" s="15"/>
      <c r="AX32" s="53"/>
      <c r="AY32" s="42">
        <v>0</v>
      </c>
      <c r="AZ32" s="15"/>
      <c r="BA32" s="15"/>
      <c r="BB32" s="15"/>
      <c r="BC32" s="53"/>
      <c r="BD32" s="42">
        <v>0</v>
      </c>
      <c r="BE32" s="15"/>
      <c r="BF32" s="15"/>
      <c r="BG32" s="15"/>
      <c r="BH32" s="53"/>
      <c r="BI32" s="47">
        <f t="shared" si="14"/>
        <v>0</v>
      </c>
      <c r="BJ32" s="15"/>
      <c r="BK32" s="15"/>
      <c r="BL32" s="46"/>
      <c r="BM32" s="15"/>
      <c r="BN32" s="152"/>
      <c r="BO32" s="46"/>
      <c r="BP32" s="46"/>
      <c r="BQ32" s="46"/>
      <c r="BR32" s="15"/>
      <c r="BS32" s="152"/>
      <c r="BT32" s="46"/>
      <c r="BU32" s="46"/>
      <c r="BV32" s="46"/>
      <c r="BW32" s="37"/>
    </row>
    <row r="33" spans="1:75" s="36" customFormat="1" ht="102" customHeight="1" x14ac:dyDescent="0.25">
      <c r="A33" s="77" t="s">
        <v>63</v>
      </c>
      <c r="B33" s="29" t="s">
        <v>136</v>
      </c>
      <c r="C33" s="14" t="s">
        <v>33</v>
      </c>
      <c r="D33" s="14" t="s">
        <v>141</v>
      </c>
      <c r="E33" s="32">
        <f>T33+Y33+AE33+AJ33+AO33+AT33+AY33+BD33+BI33+BN33</f>
        <v>966.4</v>
      </c>
      <c r="F33" s="38"/>
      <c r="G33" s="38"/>
      <c r="H33" s="38"/>
      <c r="I33" s="38">
        <f t="shared" si="0"/>
        <v>0</v>
      </c>
      <c r="J33" s="15"/>
      <c r="K33" s="15"/>
      <c r="L33" s="15"/>
      <c r="M33" s="15"/>
      <c r="N33" s="15"/>
      <c r="O33" s="38">
        <f t="shared" si="1"/>
        <v>0</v>
      </c>
      <c r="P33" s="15"/>
      <c r="Q33" s="15"/>
      <c r="R33" s="15"/>
      <c r="S33" s="15"/>
      <c r="T33" s="38">
        <f t="shared" ref="T33:T41" si="15">U33+V33+W33+X33</f>
        <v>39.4</v>
      </c>
      <c r="U33" s="15"/>
      <c r="V33" s="15"/>
      <c r="W33" s="15">
        <v>39.4</v>
      </c>
      <c r="X33" s="15"/>
      <c r="Y33" s="38">
        <f t="shared" si="10"/>
        <v>40.4</v>
      </c>
      <c r="Z33" s="15"/>
      <c r="AA33" s="15"/>
      <c r="AB33" s="15"/>
      <c r="AC33" s="15">
        <v>40.4</v>
      </c>
      <c r="AD33" s="15"/>
      <c r="AE33" s="38">
        <f t="shared" si="4"/>
        <v>34.799999999999997</v>
      </c>
      <c r="AF33" s="15"/>
      <c r="AG33" s="15"/>
      <c r="AH33" s="15">
        <v>34.799999999999997</v>
      </c>
      <c r="AI33" s="15"/>
      <c r="AJ33" s="38">
        <f t="shared" si="5"/>
        <v>26</v>
      </c>
      <c r="AK33" s="15"/>
      <c r="AL33" s="15"/>
      <c r="AM33" s="15">
        <v>26</v>
      </c>
      <c r="AN33" s="15"/>
      <c r="AO33" s="38">
        <f t="shared" si="6"/>
        <v>11</v>
      </c>
      <c r="AP33" s="15"/>
      <c r="AQ33" s="15"/>
      <c r="AR33" s="15">
        <v>11</v>
      </c>
      <c r="AS33" s="15"/>
      <c r="AT33" s="38">
        <f t="shared" si="7"/>
        <v>112.8</v>
      </c>
      <c r="AU33" s="15"/>
      <c r="AV33" s="15"/>
      <c r="AW33" s="15">
        <v>112.8</v>
      </c>
      <c r="AX33" s="52"/>
      <c r="AY33" s="38">
        <f>AZ33+BA33+BB33+BC33</f>
        <v>150.30000000000001</v>
      </c>
      <c r="AZ33" s="15"/>
      <c r="BA33" s="15"/>
      <c r="BB33" s="15">
        <v>150.30000000000001</v>
      </c>
      <c r="BC33" s="52"/>
      <c r="BD33" s="38">
        <f>BE33+BF33+BG33+BH33</f>
        <v>127.3</v>
      </c>
      <c r="BE33" s="15"/>
      <c r="BF33" s="15"/>
      <c r="BG33" s="15">
        <v>127.3</v>
      </c>
      <c r="BH33" s="52"/>
      <c r="BI33" s="47">
        <f t="shared" si="14"/>
        <v>152.80000000000001</v>
      </c>
      <c r="BJ33" s="15"/>
      <c r="BK33" s="15"/>
      <c r="BL33" s="15">
        <v>152.80000000000001</v>
      </c>
      <c r="BM33" s="15"/>
      <c r="BN33" s="47">
        <f>BO33+BP33+BQ33+BW33</f>
        <v>271.60000000000002</v>
      </c>
      <c r="BO33" s="15"/>
      <c r="BP33" s="15"/>
      <c r="BQ33" s="15">
        <v>271.60000000000002</v>
      </c>
      <c r="BR33" s="15"/>
      <c r="BS33" s="47"/>
      <c r="BT33" s="15"/>
      <c r="BU33" s="15"/>
      <c r="BV33" s="15"/>
      <c r="BW33" s="37"/>
    </row>
    <row r="34" spans="1:75" s="36" customFormat="1" ht="66.75" customHeight="1" x14ac:dyDescent="0.25">
      <c r="A34" s="77" t="s">
        <v>73</v>
      </c>
      <c r="B34" s="29" t="s">
        <v>125</v>
      </c>
      <c r="C34" s="14" t="s">
        <v>82</v>
      </c>
      <c r="D34" s="14" t="s">
        <v>126</v>
      </c>
      <c r="E34" s="32">
        <f>AJ34+AO34+AT34+AY34+BD34+BI34+BN34</f>
        <v>19524.5</v>
      </c>
      <c r="F34" s="38"/>
      <c r="G34" s="38"/>
      <c r="H34" s="38"/>
      <c r="I34" s="38"/>
      <c r="J34" s="15"/>
      <c r="K34" s="15"/>
      <c r="L34" s="15"/>
      <c r="M34" s="15"/>
      <c r="N34" s="15"/>
      <c r="O34" s="38"/>
      <c r="P34" s="15"/>
      <c r="Q34" s="15"/>
      <c r="R34" s="15"/>
      <c r="S34" s="15"/>
      <c r="T34" s="38">
        <f t="shared" si="15"/>
        <v>0</v>
      </c>
      <c r="U34" s="15"/>
      <c r="V34" s="15"/>
      <c r="W34" s="15"/>
      <c r="X34" s="15"/>
      <c r="Y34" s="38"/>
      <c r="Z34" s="15"/>
      <c r="AA34" s="15"/>
      <c r="AB34" s="15"/>
      <c r="AC34" s="15"/>
      <c r="AD34" s="15"/>
      <c r="AE34" s="38"/>
      <c r="AF34" s="15"/>
      <c r="AG34" s="15"/>
      <c r="AH34" s="15"/>
      <c r="AI34" s="15"/>
      <c r="AJ34" s="38">
        <f t="shared" si="5"/>
        <v>3744.5</v>
      </c>
      <c r="AK34" s="15"/>
      <c r="AL34" s="15">
        <v>1966.1</v>
      </c>
      <c r="AM34" s="15">
        <v>1778.4</v>
      </c>
      <c r="AN34" s="15"/>
      <c r="AO34" s="38">
        <f t="shared" si="6"/>
        <v>1936.7</v>
      </c>
      <c r="AP34" s="15"/>
      <c r="AQ34" s="15"/>
      <c r="AR34" s="15">
        <v>1936.7</v>
      </c>
      <c r="AS34" s="15"/>
      <c r="AT34" s="38">
        <f t="shared" si="7"/>
        <v>1117.7</v>
      </c>
      <c r="AU34" s="15"/>
      <c r="AV34" s="15"/>
      <c r="AW34" s="15">
        <v>1117.7</v>
      </c>
      <c r="AX34" s="52"/>
      <c r="AY34" s="38">
        <f>SUM(AZ34:BC34)</f>
        <v>1226.9000000000001</v>
      </c>
      <c r="AZ34" s="15"/>
      <c r="BA34" s="15"/>
      <c r="BB34" s="15">
        <v>1226.9000000000001</v>
      </c>
      <c r="BC34" s="52"/>
      <c r="BD34" s="38">
        <f>SUM(BE34:BH34)</f>
        <v>9344.2999999999993</v>
      </c>
      <c r="BE34" s="15">
        <v>6031.4</v>
      </c>
      <c r="BF34" s="15">
        <v>1973.7</v>
      </c>
      <c r="BG34" s="15">
        <v>1339.2</v>
      </c>
      <c r="BH34" s="52"/>
      <c r="BI34" s="47">
        <f t="shared" si="14"/>
        <v>2154.4</v>
      </c>
      <c r="BJ34" s="15"/>
      <c r="BK34" s="15"/>
      <c r="BL34" s="15">
        <v>2154.4</v>
      </c>
      <c r="BM34" s="15"/>
      <c r="BN34" s="47"/>
      <c r="BO34" s="15"/>
      <c r="BP34" s="15"/>
      <c r="BQ34" s="15"/>
      <c r="BR34" s="15"/>
      <c r="BS34" s="47"/>
      <c r="BT34" s="15"/>
      <c r="BU34" s="15"/>
      <c r="BV34" s="15"/>
      <c r="BW34" s="37"/>
    </row>
    <row r="35" spans="1:75" s="36" customFormat="1" ht="174.75" customHeight="1" x14ac:dyDescent="0.25">
      <c r="A35" s="77" t="s">
        <v>74</v>
      </c>
      <c r="B35" s="29" t="s">
        <v>105</v>
      </c>
      <c r="C35" s="14" t="s">
        <v>70</v>
      </c>
      <c r="D35" s="14" t="s">
        <v>165</v>
      </c>
      <c r="E35" s="32">
        <f>T35+Y35+AE35+AJ35+AO35+AT35+AY35+BD35+BI35+BN35</f>
        <v>574638.5</v>
      </c>
      <c r="F35" s="47"/>
      <c r="G35" s="38"/>
      <c r="H35" s="38"/>
      <c r="I35" s="38">
        <f t="shared" si="0"/>
        <v>0</v>
      </c>
      <c r="J35" s="45"/>
      <c r="K35" s="15"/>
      <c r="L35" s="15"/>
      <c r="M35" s="15"/>
      <c r="N35" s="15"/>
      <c r="O35" s="38">
        <f t="shared" si="1"/>
        <v>0</v>
      </c>
      <c r="P35" s="33"/>
      <c r="Q35" s="15"/>
      <c r="R35" s="15"/>
      <c r="S35" s="46"/>
      <c r="T35" s="42">
        <f t="shared" si="15"/>
        <v>21677.8</v>
      </c>
      <c r="U35" s="15">
        <v>6849.2</v>
      </c>
      <c r="V35" s="15">
        <v>5432.6</v>
      </c>
      <c r="W35" s="15">
        <v>9396</v>
      </c>
      <c r="X35" s="45"/>
      <c r="Y35" s="42">
        <f t="shared" si="10"/>
        <v>117985.2</v>
      </c>
      <c r="Z35" s="15"/>
      <c r="AA35" s="15">
        <v>12761</v>
      </c>
      <c r="AB35" s="15">
        <v>102833.8</v>
      </c>
      <c r="AC35" s="15">
        <v>2390.4</v>
      </c>
      <c r="AD35" s="15"/>
      <c r="AE35" s="42">
        <f t="shared" si="4"/>
        <v>88771</v>
      </c>
      <c r="AF35" s="15">
        <v>16133.5</v>
      </c>
      <c r="AG35" s="15">
        <v>67486.600000000006</v>
      </c>
      <c r="AH35" s="15">
        <v>5150.8999999999996</v>
      </c>
      <c r="AI35" s="15"/>
      <c r="AJ35" s="42">
        <f t="shared" si="5"/>
        <v>146822.79999999999</v>
      </c>
      <c r="AK35" s="15">
        <v>84592.4</v>
      </c>
      <c r="AL35" s="15">
        <v>58815.4</v>
      </c>
      <c r="AM35" s="15">
        <v>3262.9</v>
      </c>
      <c r="AN35" s="46">
        <v>152.1</v>
      </c>
      <c r="AO35" s="42">
        <f t="shared" si="6"/>
        <v>21408.399999999998</v>
      </c>
      <c r="AP35" s="15">
        <v>15582.5</v>
      </c>
      <c r="AQ35" s="15">
        <v>3289.1</v>
      </c>
      <c r="AR35" s="15">
        <v>2368.1</v>
      </c>
      <c r="AS35" s="46">
        <v>168.7</v>
      </c>
      <c r="AT35" s="42">
        <f t="shared" si="7"/>
        <v>150316.1</v>
      </c>
      <c r="AU35" s="15">
        <v>102823.6</v>
      </c>
      <c r="AV35" s="15">
        <v>42901.5</v>
      </c>
      <c r="AW35" s="15">
        <v>4591</v>
      </c>
      <c r="AX35" s="53"/>
      <c r="AY35" s="42">
        <f>AZ35+BA35+BB35+BC35</f>
        <v>27657.200000000001</v>
      </c>
      <c r="AZ35" s="15">
        <v>21442</v>
      </c>
      <c r="BA35" s="15">
        <v>4508</v>
      </c>
      <c r="BB35" s="15">
        <v>1465</v>
      </c>
      <c r="BC35" s="53">
        <v>242.2</v>
      </c>
      <c r="BD35" s="42">
        <f>BE35+BF35+BG35+BH35</f>
        <v>0</v>
      </c>
      <c r="BE35" s="15"/>
      <c r="BF35" s="15"/>
      <c r="BG35" s="15"/>
      <c r="BH35" s="53"/>
      <c r="BI35" s="47">
        <f t="shared" si="14"/>
        <v>0</v>
      </c>
      <c r="BJ35" s="15"/>
      <c r="BK35" s="15"/>
      <c r="BL35" s="46"/>
      <c r="BM35" s="15"/>
      <c r="BN35" s="152"/>
      <c r="BO35" s="46"/>
      <c r="BP35" s="46"/>
      <c r="BQ35" s="46"/>
      <c r="BR35" s="15"/>
      <c r="BS35" s="152"/>
      <c r="BT35" s="46"/>
      <c r="BU35" s="46"/>
      <c r="BV35" s="46"/>
      <c r="BW35" s="37"/>
    </row>
    <row r="36" spans="1:75" s="36" customFormat="1" ht="80.25" customHeight="1" x14ac:dyDescent="0.25">
      <c r="A36" s="77" t="s">
        <v>75</v>
      </c>
      <c r="B36" s="29" t="s">
        <v>162</v>
      </c>
      <c r="C36" s="14" t="s">
        <v>70</v>
      </c>
      <c r="D36" s="14" t="s">
        <v>161</v>
      </c>
      <c r="E36" s="32">
        <f>AO36+AT36+AY36+BD36+BI36</f>
        <v>238850.3</v>
      </c>
      <c r="F36" s="38"/>
      <c r="G36" s="38"/>
      <c r="H36" s="38"/>
      <c r="I36" s="38"/>
      <c r="J36" s="15"/>
      <c r="K36" s="15"/>
      <c r="L36" s="15"/>
      <c r="M36" s="15"/>
      <c r="N36" s="15"/>
      <c r="O36" s="38"/>
      <c r="P36" s="15"/>
      <c r="Q36" s="15"/>
      <c r="R36" s="15"/>
      <c r="S36" s="15"/>
      <c r="T36" s="38">
        <f t="shared" si="15"/>
        <v>0</v>
      </c>
      <c r="U36" s="15"/>
      <c r="V36" s="15"/>
      <c r="W36" s="15"/>
      <c r="X36" s="15"/>
      <c r="Y36" s="38"/>
      <c r="Z36" s="15"/>
      <c r="AA36" s="15"/>
      <c r="AB36" s="15"/>
      <c r="AC36" s="15"/>
      <c r="AD36" s="15"/>
      <c r="AE36" s="38"/>
      <c r="AF36" s="15"/>
      <c r="AG36" s="15"/>
      <c r="AH36" s="15"/>
      <c r="AI36" s="15"/>
      <c r="AJ36" s="38"/>
      <c r="AK36" s="15"/>
      <c r="AL36" s="15"/>
      <c r="AM36" s="15"/>
      <c r="AN36" s="15"/>
      <c r="AO36" s="38">
        <f>AP36+AQ36+AR36+AS36</f>
        <v>98954.1</v>
      </c>
      <c r="AP36" s="15"/>
      <c r="AQ36" s="15">
        <v>90030</v>
      </c>
      <c r="AR36" s="15">
        <v>8459.1</v>
      </c>
      <c r="AS36" s="15">
        <v>465</v>
      </c>
      <c r="AT36" s="38">
        <f>AU36+AV36+AW36+AX36</f>
        <v>120470.9</v>
      </c>
      <c r="AU36" s="15"/>
      <c r="AV36" s="15">
        <v>111322.9</v>
      </c>
      <c r="AW36" s="15">
        <v>8883</v>
      </c>
      <c r="AX36" s="52">
        <v>265</v>
      </c>
      <c r="AY36" s="38">
        <f>AZ36+BA36+BB36+BC36</f>
        <v>8118.9</v>
      </c>
      <c r="AZ36" s="15"/>
      <c r="BA36" s="15"/>
      <c r="BB36" s="15">
        <v>7903.9</v>
      </c>
      <c r="BC36" s="52">
        <v>215</v>
      </c>
      <c r="BD36" s="38">
        <f>BE36+BF36+BG36+BH36</f>
        <v>7918.9</v>
      </c>
      <c r="BE36" s="15"/>
      <c r="BF36" s="15"/>
      <c r="BG36" s="15">
        <v>7903.9</v>
      </c>
      <c r="BH36" s="52">
        <v>15</v>
      </c>
      <c r="BI36" s="47">
        <f>BJ36+BK36+BL36+BM36</f>
        <v>3387.5</v>
      </c>
      <c r="BJ36" s="15"/>
      <c r="BK36" s="15"/>
      <c r="BL36" s="51" t="s">
        <v>142</v>
      </c>
      <c r="BM36" s="15">
        <v>15</v>
      </c>
      <c r="BN36" s="157"/>
      <c r="BO36" s="158"/>
      <c r="BP36" s="158"/>
      <c r="BQ36" s="158"/>
      <c r="BR36" s="15"/>
      <c r="BS36" s="157"/>
      <c r="BT36" s="158"/>
      <c r="BU36" s="158"/>
      <c r="BV36" s="158"/>
      <c r="BW36" s="37"/>
    </row>
    <row r="37" spans="1:75" s="36" customFormat="1" ht="60" customHeight="1" x14ac:dyDescent="0.25">
      <c r="A37" s="77" t="s">
        <v>83</v>
      </c>
      <c r="B37" s="29" t="s">
        <v>99</v>
      </c>
      <c r="C37" s="14" t="s">
        <v>89</v>
      </c>
      <c r="D37" s="96" t="s">
        <v>114</v>
      </c>
      <c r="E37" s="32">
        <v>0</v>
      </c>
      <c r="F37" s="38"/>
      <c r="G37" s="38"/>
      <c r="H37" s="38"/>
      <c r="I37" s="38"/>
      <c r="J37" s="15"/>
      <c r="K37" s="15"/>
      <c r="L37" s="15"/>
      <c r="M37" s="15"/>
      <c r="N37" s="15"/>
      <c r="O37" s="38"/>
      <c r="P37" s="15"/>
      <c r="Q37" s="15"/>
      <c r="R37" s="15"/>
      <c r="S37" s="15"/>
      <c r="T37" s="38">
        <f t="shared" si="15"/>
        <v>0</v>
      </c>
      <c r="U37" s="15"/>
      <c r="V37" s="15"/>
      <c r="W37" s="15"/>
      <c r="X37" s="15"/>
      <c r="Y37" s="38"/>
      <c r="Z37" s="15"/>
      <c r="AA37" s="15"/>
      <c r="AB37" s="15"/>
      <c r="AC37" s="15"/>
      <c r="AD37" s="15"/>
      <c r="AE37" s="38"/>
      <c r="AF37" s="15"/>
      <c r="AG37" s="15"/>
      <c r="AH37" s="15"/>
      <c r="AI37" s="15"/>
      <c r="AJ37" s="38"/>
      <c r="AK37" s="15"/>
      <c r="AL37" s="15"/>
      <c r="AM37" s="15"/>
      <c r="AN37" s="15"/>
      <c r="AO37" s="38"/>
      <c r="AP37" s="15"/>
      <c r="AQ37" s="15"/>
      <c r="AR37" s="15"/>
      <c r="AS37" s="15"/>
      <c r="AT37" s="38"/>
      <c r="AU37" s="15"/>
      <c r="AV37" s="15"/>
      <c r="AW37" s="15"/>
      <c r="AX37" s="52"/>
      <c r="AY37" s="38"/>
      <c r="AZ37" s="15"/>
      <c r="BA37" s="15"/>
      <c r="BB37" s="15"/>
      <c r="BC37" s="52"/>
      <c r="BD37" s="38"/>
      <c r="BE37" s="15"/>
      <c r="BF37" s="15"/>
      <c r="BG37" s="15"/>
      <c r="BH37" s="52"/>
      <c r="BI37" s="47">
        <f>BJ37+BK37+BL37+BW37</f>
        <v>0</v>
      </c>
      <c r="BJ37" s="15"/>
      <c r="BK37" s="15"/>
      <c r="BL37" s="15"/>
      <c r="BM37" s="15"/>
      <c r="BN37" s="47"/>
      <c r="BO37" s="15"/>
      <c r="BP37" s="15"/>
      <c r="BQ37" s="15"/>
      <c r="BR37" s="15"/>
      <c r="BS37" s="47"/>
      <c r="BT37" s="15"/>
      <c r="BU37" s="15"/>
      <c r="BV37" s="15"/>
      <c r="BW37" s="37"/>
    </row>
    <row r="38" spans="1:75" s="36" customFormat="1" ht="80.25" customHeight="1" x14ac:dyDescent="0.25">
      <c r="A38" s="77" t="s">
        <v>84</v>
      </c>
      <c r="B38" s="29" t="s">
        <v>109</v>
      </c>
      <c r="C38" s="29" t="s">
        <v>69</v>
      </c>
      <c r="D38" s="96" t="s">
        <v>146</v>
      </c>
      <c r="E38" s="32">
        <f>AO38+AT38+AY38+BD38+BI38</f>
        <v>159</v>
      </c>
      <c r="F38" s="38"/>
      <c r="G38" s="38"/>
      <c r="H38" s="38"/>
      <c r="I38" s="38"/>
      <c r="J38" s="15"/>
      <c r="K38" s="15"/>
      <c r="L38" s="15"/>
      <c r="M38" s="15"/>
      <c r="N38" s="15"/>
      <c r="O38" s="38"/>
      <c r="P38" s="15"/>
      <c r="Q38" s="15"/>
      <c r="R38" s="15"/>
      <c r="S38" s="15"/>
      <c r="T38" s="38">
        <f t="shared" si="15"/>
        <v>0</v>
      </c>
      <c r="U38" s="15"/>
      <c r="V38" s="15"/>
      <c r="W38" s="15"/>
      <c r="X38" s="15"/>
      <c r="Y38" s="38"/>
      <c r="Z38" s="15"/>
      <c r="AA38" s="15"/>
      <c r="AB38" s="15"/>
      <c r="AC38" s="15"/>
      <c r="AD38" s="15"/>
      <c r="AE38" s="38"/>
      <c r="AF38" s="15"/>
      <c r="AG38" s="15"/>
      <c r="AH38" s="15"/>
      <c r="AI38" s="15"/>
      <c r="AJ38" s="38"/>
      <c r="AK38" s="15"/>
      <c r="AL38" s="15"/>
      <c r="AM38" s="15"/>
      <c r="AN38" s="15"/>
      <c r="AO38" s="38">
        <f>AR38+AQ38+AP38+AS38</f>
        <v>103</v>
      </c>
      <c r="AP38" s="15"/>
      <c r="AQ38" s="15"/>
      <c r="AR38" s="15">
        <v>103</v>
      </c>
      <c r="AS38" s="15"/>
      <c r="AT38" s="38">
        <f>AU38+AV38+AW38+AX38</f>
        <v>56</v>
      </c>
      <c r="AU38" s="15"/>
      <c r="AV38" s="15"/>
      <c r="AW38" s="15">
        <v>56</v>
      </c>
      <c r="AX38" s="52"/>
      <c r="AY38" s="38">
        <f>AZ38+BA38+BB38+BC38</f>
        <v>0</v>
      </c>
      <c r="AZ38" s="15"/>
      <c r="BA38" s="15"/>
      <c r="BB38" s="15">
        <v>0</v>
      </c>
      <c r="BC38" s="52"/>
      <c r="BD38" s="38">
        <f>BE38+BF38+BG38+BH38</f>
        <v>0</v>
      </c>
      <c r="BE38" s="15"/>
      <c r="BF38" s="15"/>
      <c r="BG38" s="15">
        <v>0</v>
      </c>
      <c r="BH38" s="52"/>
      <c r="BI38" s="47">
        <f>BJ38+BK38+BL38+BW38</f>
        <v>0</v>
      </c>
      <c r="BJ38" s="15"/>
      <c r="BK38" s="15"/>
      <c r="BL38" s="15">
        <v>0</v>
      </c>
      <c r="BM38" s="15"/>
      <c r="BN38" s="47"/>
      <c r="BO38" s="15"/>
      <c r="BP38" s="15"/>
      <c r="BQ38" s="15"/>
      <c r="BR38" s="15"/>
      <c r="BS38" s="47"/>
      <c r="BT38" s="15"/>
      <c r="BU38" s="15"/>
      <c r="BV38" s="15"/>
      <c r="BW38" s="37"/>
    </row>
    <row r="39" spans="1:75" s="36" customFormat="1" ht="80.25" customHeight="1" x14ac:dyDescent="0.25">
      <c r="A39" s="77" t="s">
        <v>88</v>
      </c>
      <c r="B39" s="29" t="s">
        <v>127</v>
      </c>
      <c r="C39" s="14" t="s">
        <v>26</v>
      </c>
      <c r="D39" s="96" t="s">
        <v>170</v>
      </c>
      <c r="E39" s="32">
        <f>AT39+AY39+BD39+BI39</f>
        <v>71990.8</v>
      </c>
      <c r="F39" s="38"/>
      <c r="G39" s="38"/>
      <c r="H39" s="38"/>
      <c r="I39" s="38"/>
      <c r="J39" s="15"/>
      <c r="K39" s="15"/>
      <c r="L39" s="15"/>
      <c r="M39" s="15"/>
      <c r="N39" s="15"/>
      <c r="O39" s="38"/>
      <c r="P39" s="15"/>
      <c r="Q39" s="15"/>
      <c r="R39" s="15"/>
      <c r="S39" s="15"/>
      <c r="T39" s="38">
        <f t="shared" si="15"/>
        <v>0</v>
      </c>
      <c r="U39" s="15"/>
      <c r="V39" s="15"/>
      <c r="W39" s="15"/>
      <c r="X39" s="15"/>
      <c r="Y39" s="38"/>
      <c r="Z39" s="15"/>
      <c r="AA39" s="15"/>
      <c r="AB39" s="15"/>
      <c r="AC39" s="15"/>
      <c r="AD39" s="15"/>
      <c r="AE39" s="38"/>
      <c r="AF39" s="15"/>
      <c r="AG39" s="15"/>
      <c r="AH39" s="15"/>
      <c r="AI39" s="15"/>
      <c r="AJ39" s="38"/>
      <c r="AK39" s="15"/>
      <c r="AL39" s="15"/>
      <c r="AM39" s="15"/>
      <c r="AN39" s="15"/>
      <c r="AO39" s="38"/>
      <c r="AP39" s="15"/>
      <c r="AQ39" s="15"/>
      <c r="AR39" s="15"/>
      <c r="AS39" s="15"/>
      <c r="AT39" s="38">
        <f>AU39+AV39+AW39+AX39</f>
        <v>30622.7</v>
      </c>
      <c r="AU39" s="15"/>
      <c r="AV39" s="15">
        <v>30622.7</v>
      </c>
      <c r="AW39" s="15"/>
      <c r="AX39" s="52"/>
      <c r="AY39" s="38">
        <f>AZ39+BA39+BB39+BC39</f>
        <v>21998.799999999999</v>
      </c>
      <c r="AZ39" s="15"/>
      <c r="BA39" s="15">
        <v>21998.799999999999</v>
      </c>
      <c r="BB39" s="15"/>
      <c r="BC39" s="52"/>
      <c r="BD39" s="38">
        <f>BE39+BF39+BG39+BH39</f>
        <v>9565.6</v>
      </c>
      <c r="BE39" s="15"/>
      <c r="BF39" s="15">
        <v>9565.6</v>
      </c>
      <c r="BG39" s="15"/>
      <c r="BH39" s="52"/>
      <c r="BI39" s="47">
        <f>BJ39+BK39+BL39+BW39</f>
        <v>9803.7000000000007</v>
      </c>
      <c r="BJ39" s="15"/>
      <c r="BK39" s="15"/>
      <c r="BL39" s="15">
        <v>9803.7000000000007</v>
      </c>
      <c r="BM39" s="15"/>
      <c r="BN39" s="47"/>
      <c r="BO39" s="15"/>
      <c r="BP39" s="15"/>
      <c r="BQ39" s="15"/>
      <c r="BR39" s="15"/>
      <c r="BS39" s="47"/>
      <c r="BT39" s="15"/>
      <c r="BU39" s="15"/>
      <c r="BV39" s="15"/>
      <c r="BW39" s="37"/>
    </row>
    <row r="40" spans="1:75" s="36" customFormat="1" ht="80.25" customHeight="1" x14ac:dyDescent="0.25">
      <c r="A40" s="77" t="s">
        <v>95</v>
      </c>
      <c r="B40" s="29" t="s">
        <v>133</v>
      </c>
      <c r="C40" s="14" t="s">
        <v>85</v>
      </c>
      <c r="D40" s="96" t="s">
        <v>134</v>
      </c>
      <c r="E40" s="32">
        <f>AY40+BD40+BI40+BN40+BS40</f>
        <v>86404.4</v>
      </c>
      <c r="F40" s="38"/>
      <c r="G40" s="38"/>
      <c r="H40" s="38"/>
      <c r="I40" s="38"/>
      <c r="J40" s="15"/>
      <c r="K40" s="15"/>
      <c r="L40" s="15"/>
      <c r="M40" s="15"/>
      <c r="N40" s="15"/>
      <c r="O40" s="38"/>
      <c r="P40" s="15"/>
      <c r="Q40" s="15"/>
      <c r="R40" s="15"/>
      <c r="S40" s="15"/>
      <c r="T40" s="38">
        <f t="shared" si="15"/>
        <v>0</v>
      </c>
      <c r="U40" s="15"/>
      <c r="V40" s="15"/>
      <c r="W40" s="15"/>
      <c r="X40" s="15"/>
      <c r="Y40" s="38"/>
      <c r="Z40" s="15"/>
      <c r="AA40" s="15"/>
      <c r="AB40" s="15"/>
      <c r="AC40" s="15"/>
      <c r="AD40" s="15"/>
      <c r="AE40" s="38"/>
      <c r="AF40" s="15"/>
      <c r="AG40" s="15"/>
      <c r="AH40" s="15"/>
      <c r="AI40" s="15"/>
      <c r="AJ40" s="38"/>
      <c r="AK40" s="15"/>
      <c r="AL40" s="15"/>
      <c r="AM40" s="15"/>
      <c r="AN40" s="15"/>
      <c r="AO40" s="38"/>
      <c r="AP40" s="15"/>
      <c r="AQ40" s="15"/>
      <c r="AR40" s="15"/>
      <c r="AS40" s="15"/>
      <c r="AT40" s="38"/>
      <c r="AU40" s="15"/>
      <c r="AV40" s="15"/>
      <c r="AW40" s="15"/>
      <c r="AX40" s="52"/>
      <c r="AY40" s="38">
        <f>AZ40+BA40+BB40+BC40</f>
        <v>11621.5</v>
      </c>
      <c r="AZ40" s="15"/>
      <c r="BA40" s="15"/>
      <c r="BB40" s="15">
        <v>11621.5</v>
      </c>
      <c r="BC40" s="52"/>
      <c r="BD40" s="38">
        <f>BE40+BF40+BG40+BH40</f>
        <v>11683.7</v>
      </c>
      <c r="BE40" s="15"/>
      <c r="BF40" s="15"/>
      <c r="BG40" s="15">
        <v>11683.7</v>
      </c>
      <c r="BH40" s="52"/>
      <c r="BI40" s="38">
        <f>BJ40+BK40+BL40+BM40</f>
        <v>11583.6</v>
      </c>
      <c r="BJ40" s="15"/>
      <c r="BK40" s="15"/>
      <c r="BL40" s="15">
        <v>11583.6</v>
      </c>
      <c r="BM40" s="15"/>
      <c r="BN40" s="38">
        <f>BO40+BP40+BQ40+BW40</f>
        <v>12878.9</v>
      </c>
      <c r="BO40" s="15"/>
      <c r="BP40" s="15"/>
      <c r="BQ40" s="15">
        <v>12878.9</v>
      </c>
      <c r="BR40" s="15"/>
      <c r="BS40" s="47">
        <f>BT40+BU40+BV40+BW40</f>
        <v>38636.699999999997</v>
      </c>
      <c r="BT40" s="15"/>
      <c r="BU40" s="15"/>
      <c r="BV40" s="15">
        <v>38636.699999999997</v>
      </c>
      <c r="BW40" s="37"/>
    </row>
    <row r="41" spans="1:75" s="146" customFormat="1" ht="76.5" x14ac:dyDescent="0.25">
      <c r="A41" s="77" t="s">
        <v>106</v>
      </c>
      <c r="B41" s="166" t="s">
        <v>138</v>
      </c>
      <c r="C41" s="74" t="s">
        <v>86</v>
      </c>
      <c r="D41" s="96" t="s">
        <v>139</v>
      </c>
      <c r="E41" s="160">
        <f>AY41+BD41+BI41+BN41</f>
        <v>0</v>
      </c>
      <c r="F41" s="161"/>
      <c r="G41" s="162"/>
      <c r="H41" s="162"/>
      <c r="I41" s="162"/>
      <c r="J41" s="159"/>
      <c r="K41" s="159"/>
      <c r="L41" s="159"/>
      <c r="M41" s="159"/>
      <c r="N41" s="159"/>
      <c r="O41" s="162"/>
      <c r="P41" s="159"/>
      <c r="Q41" s="159"/>
      <c r="R41" s="159"/>
      <c r="S41" s="159"/>
      <c r="T41" s="162">
        <f t="shared" si="15"/>
        <v>0</v>
      </c>
      <c r="U41" s="159"/>
      <c r="V41" s="159"/>
      <c r="W41" s="159"/>
      <c r="X41" s="159"/>
      <c r="Y41" s="162"/>
      <c r="Z41" s="159"/>
      <c r="AA41" s="159"/>
      <c r="AB41" s="159"/>
      <c r="AC41" s="159"/>
      <c r="AD41" s="159"/>
      <c r="AE41" s="162"/>
      <c r="AF41" s="159"/>
      <c r="AG41" s="159"/>
      <c r="AH41" s="159"/>
      <c r="AI41" s="159"/>
      <c r="AJ41" s="162"/>
      <c r="AK41" s="159"/>
      <c r="AL41" s="159"/>
      <c r="AM41" s="159"/>
      <c r="AN41" s="159"/>
      <c r="AO41" s="162"/>
      <c r="AP41" s="159"/>
      <c r="AQ41" s="159"/>
      <c r="AR41" s="159"/>
      <c r="AS41" s="159"/>
      <c r="AT41" s="162"/>
      <c r="AU41" s="159"/>
      <c r="AV41" s="159"/>
      <c r="AW41" s="159"/>
      <c r="AX41" s="159"/>
      <c r="AY41" s="162">
        <f>BB41</f>
        <v>0</v>
      </c>
      <c r="AZ41" s="159"/>
      <c r="BA41" s="159"/>
      <c r="BB41" s="159">
        <v>0</v>
      </c>
      <c r="BC41" s="159"/>
      <c r="BD41" s="162">
        <f>BG41</f>
        <v>0</v>
      </c>
      <c r="BE41" s="159"/>
      <c r="BF41" s="159"/>
      <c r="BG41" s="159">
        <v>0</v>
      </c>
      <c r="BH41" s="159"/>
      <c r="BI41" s="161">
        <f>BL41</f>
        <v>0</v>
      </c>
      <c r="BJ41" s="159"/>
      <c r="BK41" s="159"/>
      <c r="BL41" s="159">
        <v>0</v>
      </c>
      <c r="BM41" s="159"/>
      <c r="BN41" s="161">
        <f>BQ41</f>
        <v>0</v>
      </c>
      <c r="BO41" s="159"/>
      <c r="BP41" s="159"/>
      <c r="BQ41" s="159">
        <v>0</v>
      </c>
      <c r="BR41" s="15"/>
      <c r="BS41" s="161"/>
      <c r="BT41" s="159"/>
      <c r="BU41" s="159"/>
      <c r="BV41" s="159"/>
      <c r="BW41" s="159"/>
    </row>
    <row r="42" spans="1:75" s="36" customFormat="1" ht="21" customHeight="1" x14ac:dyDescent="0.25">
      <c r="A42" s="51"/>
      <c r="B42" s="34" t="s">
        <v>93</v>
      </c>
      <c r="C42" s="35"/>
      <c r="D42" s="93"/>
      <c r="E42" s="32">
        <f>SUM(E8:E41)</f>
        <v>7307778.7400000002</v>
      </c>
      <c r="F42" s="32">
        <f>SUM(F27:F35)</f>
        <v>0</v>
      </c>
      <c r="G42" s="38">
        <f>SUM(G27:G35)</f>
        <v>0</v>
      </c>
      <c r="H42" s="38">
        <f t="shared" ref="H42:M42" si="16">SUM(H8:H41)</f>
        <v>47172.6</v>
      </c>
      <c r="I42" s="38">
        <f t="shared" si="16"/>
        <v>57285.500000000007</v>
      </c>
      <c r="J42" s="32">
        <f t="shared" si="16"/>
        <v>0</v>
      </c>
      <c r="K42" s="32">
        <f t="shared" si="16"/>
        <v>13776.4</v>
      </c>
      <c r="L42" s="32">
        <f t="shared" si="16"/>
        <v>43509.100000000006</v>
      </c>
      <c r="M42" s="32">
        <f t="shared" si="16"/>
        <v>0</v>
      </c>
      <c r="N42" s="32">
        <f>SUM(N27:N35)</f>
        <v>0</v>
      </c>
      <c r="O42" s="38">
        <f t="shared" ref="O42:T42" si="17">SUM(O8:O41)</f>
        <v>186240.8</v>
      </c>
      <c r="P42" s="32">
        <f t="shared" si="17"/>
        <v>28009.3</v>
      </c>
      <c r="Q42" s="32">
        <f t="shared" si="17"/>
        <v>33484.1</v>
      </c>
      <c r="R42" s="32">
        <f t="shared" si="17"/>
        <v>124747.4</v>
      </c>
      <c r="S42" s="32">
        <f t="shared" si="17"/>
        <v>0</v>
      </c>
      <c r="T42" s="38">
        <f t="shared" si="17"/>
        <v>245131.99999999997</v>
      </c>
      <c r="U42" s="32">
        <f>SUM(U8:U41)</f>
        <v>6849.2</v>
      </c>
      <c r="V42" s="32">
        <f>SUM(V8:V41)</f>
        <v>92103</v>
      </c>
      <c r="W42" s="32">
        <f>SUM(W8:W41)</f>
        <v>146179.79999999999</v>
      </c>
      <c r="X42" s="32">
        <f>SUM(X8:X41)</f>
        <v>0</v>
      </c>
      <c r="Y42" s="38">
        <f>SUM(Y8:Y41)</f>
        <v>689464.2</v>
      </c>
      <c r="Z42" s="32">
        <f>SUM(Z27:Z35)</f>
        <v>0</v>
      </c>
      <c r="AA42" s="32">
        <f t="shared" ref="AA42:BQ42" si="18">SUM(AA8:AA41)</f>
        <v>129784.1</v>
      </c>
      <c r="AB42" s="32">
        <f t="shared" si="18"/>
        <v>243328.2</v>
      </c>
      <c r="AC42" s="32">
        <f t="shared" si="18"/>
        <v>316351.90000000002</v>
      </c>
      <c r="AD42" s="32">
        <f t="shared" si="18"/>
        <v>0</v>
      </c>
      <c r="AE42" s="38">
        <f t="shared" si="18"/>
        <v>458150.2</v>
      </c>
      <c r="AF42" s="32">
        <f t="shared" si="18"/>
        <v>82601.5</v>
      </c>
      <c r="AG42" s="32">
        <f t="shared" si="18"/>
        <v>176033.1</v>
      </c>
      <c r="AH42" s="32">
        <f t="shared" si="18"/>
        <v>199515.59999999995</v>
      </c>
      <c r="AI42" s="32">
        <f t="shared" si="18"/>
        <v>0</v>
      </c>
      <c r="AJ42" s="38">
        <f t="shared" si="18"/>
        <v>626319</v>
      </c>
      <c r="AK42" s="32">
        <f t="shared" si="18"/>
        <v>96699.799999999988</v>
      </c>
      <c r="AL42" s="32">
        <f t="shared" si="18"/>
        <v>147694.30000000002</v>
      </c>
      <c r="AM42" s="32">
        <f t="shared" si="18"/>
        <v>291250.90000000008</v>
      </c>
      <c r="AN42" s="32">
        <f t="shared" si="18"/>
        <v>86114</v>
      </c>
      <c r="AO42" s="38">
        <f t="shared" si="18"/>
        <v>779829.7</v>
      </c>
      <c r="AP42" s="32">
        <f t="shared" si="18"/>
        <v>144827.5</v>
      </c>
      <c r="AQ42" s="32">
        <f t="shared" si="18"/>
        <v>270275.09999999998</v>
      </c>
      <c r="AR42" s="32">
        <f t="shared" si="18"/>
        <v>215289.00000000003</v>
      </c>
      <c r="AS42" s="32">
        <f t="shared" si="18"/>
        <v>149438.1</v>
      </c>
      <c r="AT42" s="38">
        <f t="shared" si="18"/>
        <v>1115370.2999999998</v>
      </c>
      <c r="AU42" s="32">
        <f t="shared" si="18"/>
        <v>103961.70000000001</v>
      </c>
      <c r="AV42" s="32">
        <f t="shared" si="18"/>
        <v>346969.10000000003</v>
      </c>
      <c r="AW42" s="32">
        <f t="shared" si="18"/>
        <v>574961.09999999986</v>
      </c>
      <c r="AX42" s="54">
        <f t="shared" si="18"/>
        <v>89478.399999999994</v>
      </c>
      <c r="AY42" s="38">
        <f t="shared" si="18"/>
        <v>878592.10000000033</v>
      </c>
      <c r="AZ42" s="32">
        <f t="shared" si="18"/>
        <v>27234.2</v>
      </c>
      <c r="BA42" s="32">
        <f t="shared" si="18"/>
        <v>79381.600000000006</v>
      </c>
      <c r="BB42" s="32">
        <f t="shared" si="18"/>
        <v>771519.10000000009</v>
      </c>
      <c r="BC42" s="54">
        <f t="shared" si="18"/>
        <v>457.2</v>
      </c>
      <c r="BD42" s="38">
        <f t="shared" si="18"/>
        <v>829902.44000000006</v>
      </c>
      <c r="BE42" s="32">
        <f t="shared" si="18"/>
        <v>8682.7000000000007</v>
      </c>
      <c r="BF42" s="32">
        <f t="shared" si="18"/>
        <v>57945.7</v>
      </c>
      <c r="BG42" s="32">
        <f t="shared" si="18"/>
        <v>763259.03999999992</v>
      </c>
      <c r="BH42" s="54">
        <f t="shared" si="18"/>
        <v>15</v>
      </c>
      <c r="BI42" s="38">
        <f t="shared" si="18"/>
        <v>391108.34</v>
      </c>
      <c r="BJ42" s="32">
        <f t="shared" si="18"/>
        <v>2789.6000000000004</v>
      </c>
      <c r="BK42" s="32">
        <f t="shared" si="18"/>
        <v>16191.8</v>
      </c>
      <c r="BL42" s="32">
        <f t="shared" si="18"/>
        <v>359257.64000000007</v>
      </c>
      <c r="BM42" s="32">
        <f t="shared" si="18"/>
        <v>15</v>
      </c>
      <c r="BN42" s="38">
        <f t="shared" si="18"/>
        <v>262574.34000000003</v>
      </c>
      <c r="BO42" s="32">
        <f t="shared" si="18"/>
        <v>0</v>
      </c>
      <c r="BP42" s="32">
        <f t="shared" si="18"/>
        <v>0</v>
      </c>
      <c r="BQ42" s="32">
        <f t="shared" si="18"/>
        <v>262574.34000000003</v>
      </c>
      <c r="BR42" s="15">
        <f t="shared" ref="BR42:BW42" si="19">SUM(BR8:BR41)</f>
        <v>0</v>
      </c>
      <c r="BS42" s="38">
        <f t="shared" si="19"/>
        <v>765137.22</v>
      </c>
      <c r="BT42" s="32">
        <f t="shared" si="19"/>
        <v>0</v>
      </c>
      <c r="BU42" s="32">
        <f t="shared" si="19"/>
        <v>0</v>
      </c>
      <c r="BV42" s="32">
        <f t="shared" si="19"/>
        <v>765137.22</v>
      </c>
      <c r="BW42" s="156">
        <f t="shared" si="19"/>
        <v>0</v>
      </c>
    </row>
    <row r="43" spans="1:75" s="36" customFormat="1" ht="24.75" hidden="1" customHeight="1" x14ac:dyDescent="0.25">
      <c r="A43" s="168" t="s">
        <v>65</v>
      </c>
      <c r="B43" s="168"/>
      <c r="C43" s="168"/>
      <c r="D43" s="168"/>
      <c r="E43" s="168"/>
      <c r="F43" s="55"/>
      <c r="G43" s="56"/>
      <c r="H43" s="57"/>
      <c r="I43" s="56"/>
      <c r="J43" s="58"/>
      <c r="K43" s="58"/>
      <c r="L43" s="58"/>
      <c r="M43" s="58"/>
      <c r="N43" s="58"/>
      <c r="O43" s="59"/>
      <c r="P43" s="60"/>
      <c r="Q43" s="58"/>
      <c r="R43" s="58"/>
      <c r="S43" s="58"/>
      <c r="T43" s="59"/>
      <c r="U43" s="60"/>
      <c r="V43" s="58"/>
      <c r="W43" s="58"/>
      <c r="X43" s="58"/>
      <c r="Y43" s="59"/>
      <c r="Z43" s="61"/>
      <c r="AA43" s="60"/>
      <c r="AB43" s="58"/>
      <c r="AC43" s="58"/>
      <c r="AD43" s="58"/>
      <c r="AE43" s="59"/>
      <c r="AF43" s="60"/>
      <c r="AG43" s="58"/>
      <c r="AH43" s="58"/>
      <c r="AI43" s="58"/>
      <c r="AJ43" s="62"/>
      <c r="AK43" s="60"/>
      <c r="AL43" s="58"/>
      <c r="AM43" s="58"/>
      <c r="AN43" s="58"/>
      <c r="AO43" s="63"/>
      <c r="AP43" s="60"/>
      <c r="AQ43" s="58"/>
      <c r="AR43" s="58"/>
      <c r="AS43" s="58"/>
      <c r="AT43" s="63"/>
      <c r="AU43" s="60"/>
      <c r="AV43" s="58"/>
      <c r="AW43" s="58"/>
      <c r="AX43" s="58"/>
      <c r="AY43" s="63"/>
      <c r="AZ43" s="60"/>
      <c r="BA43" s="58"/>
      <c r="BB43" s="58"/>
      <c r="BC43" s="58"/>
      <c r="BD43" s="63"/>
      <c r="BE43" s="60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</row>
    <row r="44" spans="1:75" s="36" customFormat="1" ht="17.25" customHeight="1" x14ac:dyDescent="0.25">
      <c r="A44" s="69"/>
      <c r="B44" s="111"/>
      <c r="C44" s="111"/>
      <c r="D44" s="111"/>
      <c r="E44" s="112"/>
      <c r="F44" s="58"/>
      <c r="G44" s="113"/>
      <c r="H44" s="85"/>
      <c r="I44" s="113"/>
      <c r="J44" s="58"/>
      <c r="K44" s="58"/>
      <c r="L44" s="58"/>
      <c r="M44" s="58"/>
      <c r="N44" s="58"/>
      <c r="O44" s="114"/>
      <c r="P44" s="60"/>
      <c r="Q44" s="58"/>
      <c r="R44" s="58"/>
      <c r="S44" s="58"/>
      <c r="T44" s="114"/>
      <c r="U44" s="60"/>
      <c r="V44" s="58"/>
      <c r="W44" s="58"/>
      <c r="X44" s="58"/>
      <c r="Y44" s="114"/>
      <c r="Z44" s="61"/>
      <c r="AA44" s="60"/>
      <c r="AB44" s="58"/>
      <c r="AC44" s="58"/>
      <c r="AD44" s="58"/>
      <c r="AE44" s="114"/>
      <c r="AF44" s="60"/>
      <c r="AG44" s="58"/>
      <c r="AH44" s="58"/>
      <c r="AI44" s="58"/>
      <c r="AJ44" s="115"/>
      <c r="AK44" s="60"/>
      <c r="AL44" s="58"/>
      <c r="AM44" s="58"/>
      <c r="AN44" s="58"/>
      <c r="AO44" s="116"/>
      <c r="AP44" s="60"/>
      <c r="AQ44" s="58"/>
      <c r="AR44" s="58"/>
      <c r="AS44" s="58"/>
      <c r="AT44" s="116"/>
      <c r="AU44" s="60"/>
      <c r="AV44" s="58"/>
      <c r="AW44" s="58"/>
      <c r="AX44" s="58"/>
      <c r="AY44" s="116"/>
      <c r="AZ44" s="60"/>
      <c r="BA44" s="58"/>
      <c r="BB44" s="58"/>
      <c r="BC44" s="58"/>
      <c r="BD44" s="116"/>
      <c r="BE44" s="60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</row>
    <row r="45" spans="1:75" s="39" customFormat="1" ht="15" customHeight="1" x14ac:dyDescent="0.25">
      <c r="A45" s="84"/>
      <c r="B45" s="65"/>
      <c r="C45" s="65"/>
      <c r="D45" s="65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7"/>
      <c r="S45" s="67"/>
      <c r="T45" s="117"/>
      <c r="U45" s="67"/>
      <c r="V45" s="67"/>
      <c r="W45" s="67"/>
      <c r="X45" s="67"/>
      <c r="Y45" s="118"/>
      <c r="Z45" s="66"/>
      <c r="AA45" s="67"/>
      <c r="AB45" s="67"/>
      <c r="AC45" s="67"/>
      <c r="AD45" s="67"/>
      <c r="AE45" s="118"/>
      <c r="AF45" s="67"/>
      <c r="AG45" s="67"/>
      <c r="AH45" s="67"/>
      <c r="AI45" s="67"/>
      <c r="AJ45" s="119"/>
      <c r="AK45" s="67"/>
      <c r="AL45" s="67"/>
      <c r="AM45" s="67"/>
      <c r="AN45" s="67"/>
      <c r="AO45" s="120"/>
      <c r="AP45" s="67"/>
      <c r="AQ45" s="67"/>
      <c r="AR45" s="67"/>
      <c r="AS45" s="67"/>
      <c r="AT45" s="120"/>
      <c r="AU45" s="67"/>
      <c r="AV45" s="67"/>
      <c r="AW45" s="67"/>
      <c r="AX45" s="67"/>
      <c r="AY45" s="120"/>
      <c r="AZ45" s="67"/>
      <c r="BA45" s="67"/>
      <c r="BB45" s="67"/>
      <c r="BC45" s="67"/>
      <c r="BD45" s="120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</row>
    <row r="46" spans="1:75" s="39" customFormat="1" ht="15" customHeight="1" x14ac:dyDescent="0.25">
      <c r="A46" s="69"/>
      <c r="B46" s="82" t="s">
        <v>14</v>
      </c>
      <c r="C46" s="82"/>
      <c r="D46" s="82"/>
      <c r="E46" s="14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7"/>
      <c r="S46" s="67"/>
      <c r="T46" s="117"/>
      <c r="U46" s="67"/>
      <c r="V46" s="67"/>
      <c r="W46" s="67"/>
      <c r="X46" s="67"/>
      <c r="Y46" s="118"/>
      <c r="Z46" s="66"/>
      <c r="AA46" s="67"/>
      <c r="AB46" s="67"/>
      <c r="AC46" s="67"/>
      <c r="AD46" s="67"/>
      <c r="AE46" s="118"/>
      <c r="AF46" s="67"/>
      <c r="AG46" s="67"/>
      <c r="AH46" s="67"/>
      <c r="AI46" s="67"/>
      <c r="AJ46" s="119"/>
      <c r="AK46" s="67"/>
      <c r="AL46" s="67"/>
      <c r="AM46" s="67"/>
      <c r="AN46" s="67"/>
      <c r="AO46" s="120"/>
      <c r="AP46" s="67"/>
      <c r="AQ46" s="67"/>
      <c r="AR46" s="67"/>
      <c r="AS46" s="67"/>
      <c r="AT46" s="120"/>
      <c r="AU46" s="67"/>
      <c r="AV46" s="67"/>
      <c r="AW46" s="67"/>
      <c r="AX46" s="67"/>
      <c r="AY46" s="120"/>
      <c r="AZ46" s="67"/>
      <c r="BA46" s="67"/>
      <c r="BB46" s="67"/>
      <c r="BC46" s="67"/>
      <c r="BD46" s="120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</row>
    <row r="47" spans="1:75" s="39" customFormat="1" ht="15" customHeight="1" x14ac:dyDescent="0.25">
      <c r="A47" s="85"/>
      <c r="B47" s="85" t="s">
        <v>111</v>
      </c>
      <c r="C47" s="85"/>
      <c r="D47" s="85"/>
      <c r="E47" s="85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7"/>
      <c r="S47" s="67"/>
      <c r="T47" s="117"/>
      <c r="U47" s="67"/>
      <c r="V47" s="67"/>
      <c r="W47" s="67"/>
      <c r="X47" s="67"/>
      <c r="Y47" s="118"/>
      <c r="Z47" s="66"/>
      <c r="AA47" s="67"/>
      <c r="AB47" s="67"/>
      <c r="AC47" s="67"/>
      <c r="AD47" s="67"/>
      <c r="AE47" s="118"/>
      <c r="AF47" s="67"/>
      <c r="AG47" s="67"/>
      <c r="AH47" s="67"/>
      <c r="AI47" s="67"/>
      <c r="AJ47" s="119"/>
      <c r="AK47" s="67"/>
      <c r="AL47" s="67"/>
      <c r="AM47" s="67"/>
      <c r="AN47" s="67"/>
      <c r="AO47" s="120"/>
      <c r="AP47" s="67"/>
      <c r="AQ47" s="67"/>
      <c r="AR47" s="67"/>
      <c r="AS47" s="67"/>
      <c r="AT47" s="120"/>
      <c r="AU47" s="67"/>
      <c r="AV47" s="67"/>
      <c r="AW47" s="67"/>
      <c r="AX47" s="67"/>
      <c r="AY47" s="120"/>
      <c r="AZ47" s="67"/>
      <c r="BA47" s="67"/>
      <c r="BB47" s="67"/>
      <c r="BC47" s="67"/>
      <c r="BD47" s="120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</row>
    <row r="48" spans="1:75" s="39" customFormat="1" ht="40.5" customHeight="1" x14ac:dyDescent="0.25">
      <c r="A48" s="64" t="s">
        <v>9</v>
      </c>
      <c r="B48" s="148" t="s">
        <v>0</v>
      </c>
      <c r="C48" s="148" t="s">
        <v>112</v>
      </c>
      <c r="D48" s="64" t="s">
        <v>113</v>
      </c>
      <c r="E48" s="65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7"/>
      <c r="S48" s="67"/>
      <c r="T48" s="117"/>
      <c r="U48" s="67"/>
      <c r="V48" s="67"/>
      <c r="W48" s="67"/>
      <c r="X48" s="67"/>
      <c r="Y48" s="118"/>
      <c r="Z48" s="66"/>
      <c r="AA48" s="67"/>
      <c r="AB48" s="67"/>
      <c r="AC48" s="67"/>
      <c r="AD48" s="67"/>
      <c r="AE48" s="118"/>
      <c r="AF48" s="67"/>
      <c r="AG48" s="67"/>
      <c r="AH48" s="67"/>
      <c r="AI48" s="67"/>
      <c r="AJ48" s="119"/>
      <c r="AK48" s="67"/>
      <c r="AL48" s="67"/>
      <c r="AM48" s="67"/>
      <c r="AN48" s="67"/>
      <c r="AO48" s="120"/>
      <c r="AP48" s="67"/>
      <c r="AQ48" s="67"/>
      <c r="AR48" s="67"/>
      <c r="AS48" s="67"/>
      <c r="AT48" s="120"/>
      <c r="AU48" s="67"/>
      <c r="AV48" s="67"/>
      <c r="AW48" s="67"/>
      <c r="AX48" s="67"/>
      <c r="AY48" s="120"/>
      <c r="AZ48" s="67"/>
      <c r="BA48" s="67"/>
      <c r="BB48" s="67"/>
      <c r="BC48" s="67"/>
      <c r="BD48" s="120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</row>
    <row r="49" spans="1:74" s="39" customFormat="1" ht="76.5" customHeight="1" x14ac:dyDescent="0.25">
      <c r="A49" s="83">
        <v>1</v>
      </c>
      <c r="B49" s="149" t="s">
        <v>137</v>
      </c>
      <c r="C49" s="14" t="s">
        <v>81</v>
      </c>
      <c r="D49" s="150"/>
      <c r="E49" s="65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7"/>
      <c r="S49" s="67"/>
      <c r="T49" s="117"/>
      <c r="U49" s="67"/>
      <c r="V49" s="67"/>
      <c r="W49" s="67"/>
      <c r="X49" s="67"/>
      <c r="Y49" s="118"/>
      <c r="Z49" s="66"/>
      <c r="AA49" s="67"/>
      <c r="AB49" s="67"/>
      <c r="AC49" s="67"/>
      <c r="AD49" s="67"/>
      <c r="AE49" s="118"/>
      <c r="AF49" s="67"/>
      <c r="AG49" s="67"/>
      <c r="AH49" s="67"/>
      <c r="AI49" s="67"/>
      <c r="AJ49" s="119"/>
      <c r="AK49" s="67"/>
      <c r="AL49" s="67"/>
      <c r="AM49" s="67"/>
      <c r="AN49" s="67"/>
      <c r="AO49" s="120"/>
      <c r="AP49" s="67"/>
      <c r="AQ49" s="67"/>
      <c r="AR49" s="67"/>
      <c r="AS49" s="67"/>
      <c r="AT49" s="120"/>
      <c r="AU49" s="67"/>
      <c r="AV49" s="67"/>
      <c r="AW49" s="67"/>
      <c r="AX49" s="67"/>
      <c r="AY49" s="120"/>
      <c r="AZ49" s="67"/>
      <c r="BA49" s="67"/>
      <c r="BB49" s="67"/>
      <c r="BC49" s="67"/>
      <c r="BD49" s="120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</row>
    <row r="50" spans="1:74" s="39" customFormat="1" ht="46.5" customHeight="1" x14ac:dyDescent="0.25">
      <c r="A50" s="86"/>
      <c r="B50" s="124"/>
      <c r="C50" s="124"/>
      <c r="D50" s="111"/>
      <c r="E50" s="121"/>
      <c r="F50" s="122"/>
      <c r="G50" s="122"/>
      <c r="H50" s="122"/>
      <c r="I50" s="122"/>
      <c r="J50" s="70"/>
      <c r="K50" s="70"/>
      <c r="L50" s="70"/>
      <c r="M50" s="70"/>
      <c r="N50" s="70"/>
      <c r="O50" s="123"/>
      <c r="P50" s="70"/>
      <c r="Q50" s="70"/>
      <c r="R50" s="70"/>
      <c r="S50" s="70"/>
      <c r="T50" s="123"/>
      <c r="U50" s="70"/>
      <c r="V50" s="70"/>
      <c r="W50" s="70"/>
      <c r="X50" s="70"/>
      <c r="Y50" s="123"/>
      <c r="Z50" s="71"/>
      <c r="AA50" s="70"/>
      <c r="AB50" s="70"/>
      <c r="AC50" s="70"/>
      <c r="AD50" s="70"/>
      <c r="AE50" s="123"/>
      <c r="AF50" s="70"/>
      <c r="AG50" s="70"/>
      <c r="AH50" s="70"/>
      <c r="AI50" s="70"/>
      <c r="AJ50" s="123"/>
      <c r="AK50" s="70"/>
      <c r="AL50" s="70"/>
      <c r="AM50" s="70"/>
      <c r="AN50" s="70"/>
      <c r="AO50" s="120"/>
      <c r="AP50" s="70"/>
      <c r="AQ50" s="70"/>
      <c r="AR50" s="70"/>
      <c r="AS50" s="70"/>
      <c r="AT50" s="120"/>
      <c r="AU50" s="70"/>
      <c r="AV50" s="70"/>
      <c r="AW50" s="70"/>
      <c r="AX50" s="70"/>
      <c r="AY50" s="120"/>
      <c r="AZ50" s="70"/>
      <c r="BA50" s="70"/>
      <c r="BB50" s="70"/>
      <c r="BC50" s="70"/>
      <c r="BD50" s="12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</row>
    <row r="51" spans="1:74" s="72" customFormat="1" ht="73.5" customHeight="1" x14ac:dyDescent="0.25">
      <c r="A51" s="87"/>
      <c r="B51" s="125" t="s">
        <v>97</v>
      </c>
      <c r="C51" s="126"/>
      <c r="D51" s="136" t="s">
        <v>98</v>
      </c>
      <c r="F51" s="127"/>
      <c r="G51" s="127"/>
      <c r="H51" s="127"/>
      <c r="I51" s="127"/>
      <c r="J51" s="70"/>
      <c r="K51" s="70"/>
      <c r="L51" s="70"/>
      <c r="M51" s="70"/>
      <c r="N51" s="70"/>
      <c r="O51" s="123"/>
      <c r="P51" s="128"/>
      <c r="Q51" s="128"/>
      <c r="R51" s="128"/>
      <c r="S51" s="128"/>
      <c r="T51" s="129"/>
      <c r="U51" s="128"/>
      <c r="V51" s="128"/>
      <c r="W51" s="128"/>
      <c r="X51" s="128"/>
      <c r="Y51" s="123"/>
      <c r="Z51" s="71"/>
      <c r="AA51" s="128"/>
      <c r="AB51" s="128"/>
      <c r="AC51" s="128"/>
      <c r="AD51" s="128"/>
      <c r="AE51" s="129"/>
      <c r="AF51" s="128"/>
      <c r="AG51" s="128"/>
      <c r="AH51" s="128"/>
      <c r="AI51" s="128"/>
      <c r="AJ51" s="123"/>
      <c r="AK51" s="128"/>
      <c r="AL51" s="128"/>
      <c r="AM51" s="128"/>
      <c r="AN51" s="128"/>
      <c r="AO51" s="120"/>
      <c r="AP51" s="128"/>
      <c r="AQ51" s="128"/>
      <c r="AR51" s="128"/>
      <c r="AS51" s="128"/>
      <c r="AT51" s="120"/>
      <c r="AU51" s="128"/>
      <c r="AV51" s="128"/>
      <c r="AW51" s="128"/>
      <c r="AX51" s="128"/>
      <c r="AY51" s="120"/>
      <c r="AZ51" s="128"/>
      <c r="BA51" s="128"/>
      <c r="BB51" s="128"/>
      <c r="BC51" s="128"/>
      <c r="BD51" s="120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</row>
    <row r="52" spans="1:74" s="72" customFormat="1" ht="27" customHeight="1" x14ac:dyDescent="0.25">
      <c r="A52" s="36"/>
      <c r="B52" s="36"/>
      <c r="C52" s="131"/>
      <c r="D52" s="131"/>
      <c r="E52" s="36"/>
      <c r="F52" s="73"/>
      <c r="G52" s="132"/>
      <c r="H52" s="132"/>
      <c r="I52" s="132"/>
      <c r="J52" s="73"/>
      <c r="K52" s="73"/>
      <c r="L52" s="73"/>
      <c r="M52" s="73"/>
      <c r="N52" s="73"/>
      <c r="O52" s="129"/>
      <c r="P52" s="73"/>
      <c r="Q52" s="73"/>
      <c r="R52" s="73"/>
      <c r="S52" s="73"/>
      <c r="T52" s="129"/>
      <c r="U52" s="73"/>
      <c r="V52" s="73"/>
      <c r="W52" s="73"/>
      <c r="X52" s="73"/>
      <c r="Y52" s="129"/>
      <c r="Z52" s="130"/>
      <c r="AA52" s="73"/>
      <c r="AB52" s="73"/>
      <c r="AC52" s="73"/>
      <c r="AD52" s="73"/>
      <c r="AE52" s="129"/>
      <c r="AF52" s="73"/>
      <c r="AG52" s="73"/>
      <c r="AH52" s="73"/>
      <c r="AI52" s="73"/>
      <c r="AJ52" s="129"/>
      <c r="AK52" s="73"/>
      <c r="AL52" s="73"/>
      <c r="AM52" s="73"/>
      <c r="AN52" s="73"/>
      <c r="AO52" s="116"/>
      <c r="AP52" s="73"/>
      <c r="AQ52" s="73"/>
      <c r="AR52" s="73"/>
      <c r="AS52" s="73"/>
      <c r="AT52" s="116"/>
      <c r="AU52" s="73"/>
      <c r="AV52" s="73"/>
      <c r="AW52" s="73"/>
      <c r="AX52" s="73"/>
      <c r="AY52" s="116"/>
      <c r="AZ52" s="73"/>
      <c r="BA52" s="73"/>
      <c r="BB52" s="73"/>
      <c r="BC52" s="73"/>
      <c r="BD52" s="116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</row>
    <row r="53" spans="1:74" s="72" customFormat="1" ht="33" customHeight="1" x14ac:dyDescent="0.25">
      <c r="A53" s="88"/>
      <c r="B53" s="133"/>
      <c r="C53" s="134"/>
      <c r="D53" s="134"/>
      <c r="E53" s="132"/>
      <c r="F53" s="73"/>
      <c r="G53" s="132"/>
      <c r="H53" s="132"/>
      <c r="I53" s="132"/>
      <c r="J53" s="73"/>
      <c r="K53" s="73"/>
      <c r="L53" s="73"/>
      <c r="M53" s="73"/>
      <c r="N53" s="73"/>
      <c r="O53" s="129"/>
      <c r="P53" s="73"/>
      <c r="Q53" s="73"/>
      <c r="R53" s="73"/>
      <c r="S53" s="73"/>
      <c r="T53" s="129"/>
      <c r="U53" s="73"/>
      <c r="V53" s="73"/>
      <c r="W53" s="73"/>
      <c r="X53" s="73"/>
      <c r="Y53" s="129"/>
      <c r="Z53" s="130"/>
      <c r="AA53" s="73"/>
      <c r="AB53" s="73"/>
      <c r="AC53" s="73"/>
      <c r="AD53" s="73"/>
      <c r="AE53" s="129"/>
      <c r="AF53" s="73"/>
      <c r="AG53" s="73"/>
      <c r="AH53" s="73"/>
      <c r="AI53" s="73"/>
      <c r="AJ53" s="129"/>
      <c r="AK53" s="73"/>
      <c r="AL53" s="73"/>
      <c r="AM53" s="73"/>
      <c r="AN53" s="73"/>
      <c r="AO53" s="116"/>
      <c r="AP53" s="73"/>
      <c r="AQ53" s="73"/>
      <c r="AR53" s="73"/>
      <c r="AS53" s="73"/>
      <c r="AT53" s="116"/>
      <c r="AU53" s="73"/>
      <c r="AV53" s="73"/>
      <c r="AW53" s="73"/>
      <c r="AX53" s="73"/>
      <c r="AY53" s="116"/>
      <c r="AZ53" s="73"/>
      <c r="BA53" s="73"/>
      <c r="BB53" s="73"/>
      <c r="BC53" s="73"/>
      <c r="BD53" s="116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</row>
    <row r="54" spans="1:74" s="72" customFormat="1" x14ac:dyDescent="0.25">
      <c r="A54" s="88"/>
      <c r="B54" s="73"/>
      <c r="C54" s="73"/>
      <c r="D54" s="73"/>
      <c r="E54" s="132"/>
      <c r="F54" s="73"/>
      <c r="G54" s="132"/>
      <c r="H54" s="132"/>
      <c r="I54" s="132"/>
      <c r="J54" s="73"/>
      <c r="K54" s="73"/>
      <c r="L54" s="73"/>
      <c r="M54" s="73"/>
      <c r="N54" s="73"/>
      <c r="O54" s="129"/>
      <c r="P54" s="73"/>
      <c r="Q54" s="73"/>
      <c r="R54" s="73"/>
      <c r="S54" s="73"/>
      <c r="T54" s="129"/>
      <c r="U54" s="73"/>
      <c r="V54" s="73"/>
      <c r="W54" s="73"/>
      <c r="X54" s="73"/>
      <c r="Y54" s="129"/>
      <c r="Z54" s="130"/>
      <c r="AA54" s="73"/>
      <c r="AB54" s="73"/>
      <c r="AC54" s="73"/>
      <c r="AD54" s="73"/>
      <c r="AE54" s="129"/>
      <c r="AF54" s="73"/>
      <c r="AG54" s="73"/>
      <c r="AH54" s="73"/>
      <c r="AI54" s="73"/>
      <c r="AJ54" s="129"/>
      <c r="AK54" s="73"/>
      <c r="AL54" s="73"/>
      <c r="AM54" s="73"/>
      <c r="AN54" s="73"/>
      <c r="AO54" s="116"/>
      <c r="AP54" s="73"/>
      <c r="AQ54" s="73"/>
      <c r="AR54" s="73"/>
      <c r="AS54" s="73"/>
      <c r="AT54" s="116"/>
      <c r="AU54" s="73"/>
      <c r="AV54" s="73"/>
      <c r="AW54" s="73"/>
      <c r="AX54" s="73"/>
      <c r="AY54" s="116"/>
      <c r="AZ54" s="73"/>
      <c r="BA54" s="73"/>
      <c r="BB54" s="73"/>
      <c r="BC54" s="73"/>
      <c r="BD54" s="116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</row>
    <row r="55" spans="1:74" x14ac:dyDescent="0.25">
      <c r="A55" s="89"/>
      <c r="B55" s="92"/>
      <c r="C55" s="135"/>
      <c r="D55" s="78"/>
      <c r="E55" s="101"/>
      <c r="F55" s="78"/>
      <c r="G55" s="101"/>
      <c r="H55" s="101"/>
      <c r="I55" s="101"/>
      <c r="J55" s="78"/>
      <c r="K55" s="78"/>
      <c r="L55" s="78"/>
      <c r="M55" s="78"/>
      <c r="N55" s="78"/>
      <c r="O55" s="102"/>
      <c r="P55" s="78"/>
      <c r="Q55" s="78"/>
      <c r="R55" s="78"/>
      <c r="S55" s="78"/>
      <c r="T55" s="102"/>
      <c r="U55" s="78"/>
      <c r="V55" s="78"/>
      <c r="W55" s="78"/>
      <c r="X55" s="78"/>
      <c r="Y55" s="102"/>
      <c r="Z55" s="91"/>
      <c r="AA55" s="78"/>
      <c r="AB55" s="78"/>
      <c r="AC55" s="78"/>
      <c r="AD55" s="78"/>
      <c r="AE55" s="102"/>
      <c r="AF55" s="78"/>
      <c r="AG55" s="78"/>
      <c r="AH55" s="78"/>
      <c r="AI55" s="78"/>
      <c r="AJ55" s="102"/>
      <c r="AK55" s="78"/>
      <c r="AL55" s="78"/>
      <c r="AM55" s="78"/>
      <c r="AN55" s="78"/>
      <c r="AO55" s="103"/>
      <c r="AP55" s="78"/>
      <c r="AQ55" s="78"/>
      <c r="AR55" s="78"/>
      <c r="AS55" s="78"/>
      <c r="AT55" s="103"/>
      <c r="AU55" s="78"/>
      <c r="AV55" s="78"/>
      <c r="AW55" s="78"/>
      <c r="AX55" s="78"/>
      <c r="AY55" s="103"/>
      <c r="AZ55" s="78"/>
      <c r="BA55" s="78"/>
      <c r="BB55" s="78"/>
      <c r="BC55" s="78"/>
      <c r="BD55" s="103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</row>
    <row r="56" spans="1:74" x14ac:dyDescent="0.25">
      <c r="A56" s="90"/>
      <c r="B56" s="91"/>
      <c r="C56" s="91"/>
      <c r="D56" s="91"/>
      <c r="E56" s="102"/>
      <c r="F56" s="91"/>
      <c r="G56" s="102"/>
      <c r="H56" s="102"/>
      <c r="I56" s="102"/>
      <c r="J56" s="91"/>
      <c r="K56" s="91"/>
      <c r="L56" s="91"/>
      <c r="M56" s="91"/>
      <c r="N56" s="91"/>
      <c r="O56" s="102"/>
      <c r="P56" s="91"/>
      <c r="Q56" s="91"/>
      <c r="R56" s="91"/>
      <c r="S56" s="91"/>
      <c r="T56" s="102"/>
      <c r="U56" s="91"/>
      <c r="V56" s="91"/>
      <c r="W56" s="91"/>
      <c r="X56" s="91"/>
      <c r="Y56" s="102"/>
      <c r="Z56" s="91"/>
      <c r="AA56" s="91"/>
      <c r="AB56" s="91"/>
      <c r="AC56" s="91"/>
      <c r="AD56" s="91"/>
      <c r="AE56" s="102"/>
      <c r="AF56" s="91"/>
      <c r="AG56" s="91"/>
      <c r="AH56" s="91"/>
      <c r="AI56" s="91"/>
      <c r="AJ56" s="102"/>
      <c r="AK56" s="91"/>
      <c r="AL56" s="91"/>
      <c r="AM56" s="91"/>
      <c r="AN56" s="91"/>
      <c r="AO56" s="103"/>
      <c r="AP56" s="91"/>
      <c r="AQ56" s="91"/>
      <c r="AR56" s="91"/>
      <c r="AS56" s="91"/>
      <c r="AT56" s="103"/>
      <c r="AU56" s="91"/>
      <c r="AV56" s="91"/>
      <c r="AW56" s="91"/>
      <c r="AX56" s="91"/>
      <c r="AY56" s="103"/>
      <c r="AZ56" s="91"/>
      <c r="BA56" s="91"/>
      <c r="BB56" s="91"/>
      <c r="BC56" s="91"/>
      <c r="BD56" s="103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</row>
    <row r="57" spans="1:74" x14ac:dyDescent="0.25">
      <c r="A57" s="90"/>
      <c r="B57" s="91"/>
      <c r="C57" s="91"/>
      <c r="D57" s="91"/>
      <c r="E57" s="102"/>
      <c r="F57" s="91"/>
      <c r="G57" s="102"/>
      <c r="H57" s="102"/>
      <c r="I57" s="102"/>
      <c r="J57" s="91"/>
      <c r="K57" s="91"/>
      <c r="L57" s="91"/>
      <c r="M57" s="91"/>
      <c r="N57" s="91"/>
      <c r="O57" s="102"/>
      <c r="P57" s="91"/>
      <c r="Q57" s="91"/>
      <c r="R57" s="91"/>
      <c r="S57" s="91"/>
      <c r="T57" s="102"/>
      <c r="U57" s="91"/>
      <c r="V57" s="91"/>
      <c r="W57" s="91"/>
      <c r="X57" s="91"/>
      <c r="Y57" s="102"/>
      <c r="Z57" s="91"/>
      <c r="AA57" s="91"/>
      <c r="AB57" s="91"/>
      <c r="AC57" s="91"/>
      <c r="AD57" s="91"/>
      <c r="AE57" s="102"/>
      <c r="AF57" s="91"/>
      <c r="AG57" s="91"/>
      <c r="AH57" s="91"/>
      <c r="AI57" s="91"/>
      <c r="AJ57" s="102"/>
      <c r="AK57" s="91"/>
      <c r="AL57" s="91"/>
      <c r="AM57" s="91"/>
      <c r="AN57" s="91"/>
      <c r="AO57" s="103"/>
      <c r="AP57" s="91"/>
      <c r="AQ57" s="91"/>
      <c r="AR57" s="91"/>
      <c r="AS57" s="91"/>
      <c r="AT57" s="103"/>
      <c r="AU57" s="91"/>
      <c r="AV57" s="91"/>
      <c r="AW57" s="91"/>
      <c r="AX57" s="91"/>
      <c r="AY57" s="103"/>
      <c r="AZ57" s="91"/>
      <c r="BA57" s="91"/>
      <c r="BB57" s="91"/>
      <c r="BC57" s="91"/>
      <c r="BD57" s="103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</row>
    <row r="58" spans="1:74" x14ac:dyDescent="0.25">
      <c r="A58" s="91"/>
      <c r="B58" s="92"/>
      <c r="C58" s="91"/>
      <c r="D58" s="91"/>
      <c r="E58" s="102"/>
      <c r="F58" s="91"/>
      <c r="G58" s="102"/>
      <c r="H58" s="102"/>
      <c r="I58" s="102"/>
      <c r="J58" s="91"/>
      <c r="K58" s="91"/>
      <c r="L58" s="91"/>
      <c r="M58" s="91"/>
      <c r="N58" s="91"/>
      <c r="O58" s="102"/>
      <c r="P58" s="91"/>
      <c r="Q58" s="91"/>
      <c r="R58" s="91"/>
      <c r="S58" s="91"/>
      <c r="T58" s="102"/>
      <c r="U58" s="91"/>
      <c r="V58" s="91"/>
      <c r="W58" s="91"/>
      <c r="X58" s="91"/>
      <c r="Y58" s="102"/>
      <c r="Z58" s="91"/>
      <c r="AA58" s="91"/>
      <c r="AB58" s="91"/>
      <c r="AC58" s="91"/>
      <c r="AD58" s="91"/>
      <c r="AE58" s="102"/>
      <c r="AF58" s="91"/>
      <c r="AG58" s="91"/>
      <c r="AH58" s="91"/>
      <c r="AI58" s="91"/>
      <c r="AJ58" s="102"/>
      <c r="AK58" s="91"/>
      <c r="AL58" s="91"/>
      <c r="AM58" s="91"/>
      <c r="AN58" s="91"/>
      <c r="AO58" s="103"/>
      <c r="AP58" s="91"/>
      <c r="AQ58" s="91"/>
      <c r="AR58" s="91"/>
      <c r="AS58" s="91"/>
      <c r="AT58" s="103"/>
      <c r="AU58" s="91"/>
      <c r="AV58" s="91"/>
      <c r="AW58" s="91"/>
      <c r="AX58" s="91"/>
      <c r="AY58" s="103"/>
      <c r="AZ58" s="91"/>
      <c r="BA58" s="91"/>
      <c r="BB58" s="91"/>
      <c r="BC58" s="91"/>
      <c r="BD58" s="103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</row>
    <row r="59" spans="1:74" x14ac:dyDescent="0.25">
      <c r="A59" s="91"/>
      <c r="B59" s="91"/>
      <c r="C59" s="91"/>
      <c r="D59" s="91"/>
      <c r="E59" s="102"/>
      <c r="F59" s="91"/>
      <c r="G59" s="102"/>
      <c r="H59" s="102"/>
      <c r="I59" s="102"/>
      <c r="J59" s="91"/>
      <c r="K59" s="91"/>
      <c r="L59" s="91"/>
      <c r="M59" s="91"/>
      <c r="N59" s="91"/>
      <c r="O59" s="102"/>
      <c r="P59" s="91"/>
      <c r="Q59" s="91"/>
      <c r="R59" s="91"/>
      <c r="S59" s="91"/>
      <c r="T59" s="102"/>
      <c r="U59" s="91"/>
      <c r="V59" s="91"/>
      <c r="W59" s="91"/>
      <c r="X59" s="91"/>
      <c r="Y59" s="102"/>
      <c r="Z59" s="91"/>
      <c r="AA59" s="91"/>
      <c r="AB59" s="91"/>
      <c r="AC59" s="91"/>
      <c r="AD59" s="91"/>
      <c r="AE59" s="102"/>
      <c r="AF59" s="91"/>
      <c r="AG59" s="91"/>
      <c r="AH59" s="91"/>
      <c r="AI59" s="91"/>
      <c r="AJ59" s="102"/>
      <c r="AK59" s="91"/>
      <c r="AL59" s="91"/>
      <c r="AM59" s="91"/>
      <c r="AN59" s="91"/>
      <c r="AO59" s="103"/>
      <c r="AP59" s="91"/>
      <c r="AQ59" s="91"/>
      <c r="AR59" s="91"/>
      <c r="AS59" s="91"/>
      <c r="AT59" s="103"/>
      <c r="AU59" s="91"/>
      <c r="AV59" s="91"/>
      <c r="AW59" s="91"/>
      <c r="AX59" s="91"/>
      <c r="AY59" s="103"/>
      <c r="AZ59" s="91"/>
      <c r="BA59" s="91"/>
      <c r="BB59" s="91"/>
      <c r="BC59" s="91"/>
      <c r="BD59" s="103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</row>
    <row r="60" spans="1:74" x14ac:dyDescent="0.25">
      <c r="A60" s="91"/>
      <c r="B60" s="91"/>
      <c r="C60" s="91"/>
      <c r="D60" s="91"/>
      <c r="E60" s="102"/>
      <c r="F60" s="91"/>
      <c r="G60" s="102"/>
      <c r="H60" s="102"/>
      <c r="I60" s="102"/>
      <c r="J60" s="91"/>
      <c r="K60" s="91"/>
      <c r="L60" s="91"/>
      <c r="M60" s="91"/>
      <c r="N60" s="91"/>
      <c r="O60" s="102"/>
      <c r="P60" s="91"/>
      <c r="Q60" s="91"/>
      <c r="R60" s="91"/>
      <c r="S60" s="91"/>
      <c r="T60" s="102"/>
      <c r="U60" s="91"/>
      <c r="V60" s="91"/>
      <c r="W60" s="91"/>
      <c r="X60" s="91"/>
      <c r="Y60" s="102"/>
      <c r="Z60" s="91"/>
      <c r="AA60" s="91"/>
      <c r="AB60" s="91"/>
      <c r="AC60" s="91"/>
      <c r="AD60" s="91"/>
      <c r="AE60" s="102"/>
      <c r="AF60" s="91"/>
      <c r="AG60" s="91"/>
      <c r="AH60" s="91"/>
      <c r="AI60" s="91"/>
      <c r="AJ60" s="102"/>
      <c r="AK60" s="91"/>
      <c r="AL60" s="91"/>
      <c r="AM60" s="91"/>
      <c r="AN60" s="91"/>
      <c r="AO60" s="103"/>
      <c r="AP60" s="91"/>
      <c r="AQ60" s="91"/>
      <c r="AR60" s="91"/>
      <c r="AS60" s="91"/>
      <c r="AT60" s="103"/>
      <c r="AU60" s="91"/>
      <c r="AV60" s="91"/>
      <c r="AW60" s="91"/>
      <c r="AX60" s="91"/>
      <c r="AY60" s="103"/>
      <c r="AZ60" s="91"/>
      <c r="BA60" s="91"/>
      <c r="BB60" s="91"/>
      <c r="BC60" s="91"/>
      <c r="BD60" s="103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</row>
    <row r="61" spans="1:74" x14ac:dyDescent="0.25">
      <c r="A61" s="91"/>
      <c r="B61" s="91"/>
      <c r="C61" s="91"/>
      <c r="D61" s="91"/>
      <c r="E61" s="102"/>
      <c r="F61" s="91"/>
      <c r="G61" s="102"/>
      <c r="H61" s="102"/>
      <c r="I61" s="102"/>
      <c r="J61" s="91"/>
      <c r="K61" s="91"/>
      <c r="L61" s="91"/>
      <c r="M61" s="91"/>
      <c r="N61" s="91"/>
      <c r="O61" s="102"/>
      <c r="P61" s="91"/>
      <c r="Q61" s="91"/>
      <c r="R61" s="91"/>
      <c r="S61" s="91"/>
      <c r="T61" s="102"/>
      <c r="U61" s="91"/>
      <c r="V61" s="91"/>
      <c r="W61" s="91"/>
      <c r="X61" s="91"/>
      <c r="Y61" s="102"/>
      <c r="Z61" s="91"/>
      <c r="AA61" s="91"/>
      <c r="AB61" s="91"/>
      <c r="AC61" s="91"/>
      <c r="AD61" s="91"/>
      <c r="AE61" s="102"/>
      <c r="AF61" s="91"/>
      <c r="AG61" s="91"/>
      <c r="AH61" s="91"/>
      <c r="AI61" s="91"/>
      <c r="AJ61" s="102"/>
      <c r="AK61" s="91"/>
      <c r="AL61" s="91"/>
      <c r="AM61" s="91"/>
      <c r="AN61" s="91"/>
      <c r="AO61" s="103"/>
      <c r="AP61" s="91"/>
      <c r="AQ61" s="91"/>
      <c r="AR61" s="91"/>
      <c r="AS61" s="91"/>
      <c r="AT61" s="103"/>
      <c r="AU61" s="91"/>
      <c r="AV61" s="91"/>
      <c r="AW61" s="91"/>
      <c r="AX61" s="91"/>
      <c r="AY61" s="103"/>
      <c r="AZ61" s="91"/>
      <c r="BA61" s="91"/>
      <c r="BB61" s="91"/>
      <c r="BC61" s="91"/>
      <c r="BD61" s="103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</row>
    <row r="62" spans="1:74" x14ac:dyDescent="0.25">
      <c r="A62" s="91"/>
      <c r="B62" s="91"/>
      <c r="C62" s="91"/>
      <c r="D62" s="91"/>
      <c r="E62" s="102"/>
      <c r="F62" s="91"/>
      <c r="G62" s="102"/>
      <c r="H62" s="102"/>
      <c r="I62" s="102"/>
      <c r="J62" s="91"/>
      <c r="K62" s="91"/>
      <c r="L62" s="91"/>
      <c r="M62" s="91"/>
      <c r="N62" s="91"/>
      <c r="O62" s="102"/>
      <c r="P62" s="91"/>
      <c r="Q62" s="91"/>
      <c r="R62" s="91"/>
      <c r="S62" s="91"/>
      <c r="T62" s="102"/>
      <c r="U62" s="91"/>
      <c r="V62" s="91"/>
      <c r="W62" s="91"/>
      <c r="X62" s="91"/>
      <c r="Y62" s="102"/>
      <c r="Z62" s="91"/>
      <c r="AA62" s="91"/>
      <c r="AB62" s="91"/>
      <c r="AC62" s="91"/>
      <c r="AD62" s="91"/>
      <c r="AE62" s="102"/>
      <c r="AF62" s="91"/>
      <c r="AG62" s="91"/>
      <c r="AH62" s="91"/>
      <c r="AI62" s="91"/>
      <c r="AJ62" s="102"/>
      <c r="AK62" s="91"/>
      <c r="AL62" s="91"/>
      <c r="AM62" s="91"/>
      <c r="AN62" s="91"/>
      <c r="AO62" s="103"/>
      <c r="AP62" s="91"/>
      <c r="AQ62" s="91"/>
      <c r="AR62" s="91"/>
      <c r="AS62" s="91"/>
      <c r="AT62" s="103"/>
      <c r="AU62" s="91"/>
      <c r="AV62" s="91"/>
      <c r="AW62" s="91"/>
      <c r="AX62" s="91"/>
      <c r="AY62" s="103"/>
      <c r="AZ62" s="91"/>
      <c r="BA62" s="91"/>
      <c r="BB62" s="91"/>
      <c r="BC62" s="91"/>
      <c r="BD62" s="103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</row>
    <row r="63" spans="1:74" s="26" customFormat="1" x14ac:dyDescent="0.25">
      <c r="A63" s="91"/>
      <c r="B63" s="91"/>
      <c r="C63" s="91"/>
      <c r="D63" s="91"/>
      <c r="E63" s="102"/>
      <c r="F63" s="91"/>
      <c r="G63" s="102"/>
      <c r="H63" s="102"/>
      <c r="I63" s="102"/>
      <c r="J63" s="91"/>
      <c r="K63" s="91"/>
      <c r="L63" s="91"/>
      <c r="M63" s="91"/>
      <c r="N63" s="91"/>
      <c r="O63" s="102"/>
      <c r="P63" s="91"/>
      <c r="Q63" s="91"/>
      <c r="R63" s="91"/>
      <c r="S63" s="91"/>
      <c r="T63" s="102"/>
      <c r="U63" s="91"/>
      <c r="V63" s="91"/>
      <c r="W63" s="91"/>
      <c r="X63" s="91"/>
      <c r="Y63" s="102"/>
      <c r="Z63" s="91"/>
      <c r="AA63" s="91"/>
      <c r="AB63" s="91"/>
      <c r="AC63" s="91"/>
      <c r="AD63" s="91"/>
      <c r="AE63" s="102"/>
      <c r="AF63" s="91"/>
      <c r="AG63" s="91"/>
      <c r="AH63" s="91"/>
      <c r="AI63" s="91"/>
      <c r="AJ63" s="102"/>
      <c r="AK63" s="91"/>
      <c r="AL63" s="91"/>
      <c r="AM63" s="91"/>
      <c r="AN63" s="91"/>
      <c r="AO63" s="103"/>
      <c r="AP63" s="91"/>
      <c r="AQ63" s="91"/>
      <c r="AR63" s="91"/>
      <c r="AS63" s="91"/>
      <c r="AT63" s="103"/>
      <c r="AU63" s="91"/>
      <c r="AV63" s="91"/>
      <c r="AW63" s="91"/>
      <c r="AX63" s="91"/>
      <c r="AY63" s="103"/>
      <c r="AZ63" s="91"/>
      <c r="BA63" s="91"/>
      <c r="BB63" s="91"/>
      <c r="BC63" s="91"/>
      <c r="BD63" s="103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</row>
    <row r="64" spans="1:74" s="26" customFormat="1" x14ac:dyDescent="0.25">
      <c r="A64" s="91"/>
      <c r="B64" s="91"/>
      <c r="C64" s="91"/>
      <c r="D64" s="91"/>
      <c r="E64" s="102"/>
      <c r="F64" s="91"/>
      <c r="G64" s="102"/>
      <c r="H64" s="102"/>
      <c r="I64" s="102"/>
      <c r="J64" s="91"/>
      <c r="K64" s="91"/>
      <c r="L64" s="91"/>
      <c r="M64" s="91"/>
      <c r="N64" s="91"/>
      <c r="O64" s="102"/>
      <c r="P64" s="91"/>
      <c r="Q64" s="91"/>
      <c r="R64" s="91"/>
      <c r="S64" s="91"/>
      <c r="T64" s="102"/>
      <c r="U64" s="91"/>
      <c r="V64" s="91"/>
      <c r="W64" s="91"/>
      <c r="X64" s="91"/>
      <c r="Y64" s="102"/>
      <c r="Z64" s="91"/>
      <c r="AA64" s="91"/>
      <c r="AB64" s="91"/>
      <c r="AC64" s="91"/>
      <c r="AD64" s="91"/>
      <c r="AE64" s="102"/>
      <c r="AF64" s="91"/>
      <c r="AG64" s="91"/>
      <c r="AH64" s="91"/>
      <c r="AI64" s="91"/>
      <c r="AJ64" s="102"/>
      <c r="AK64" s="91"/>
      <c r="AL64" s="91"/>
      <c r="AM64" s="91"/>
      <c r="AN64" s="91"/>
      <c r="AO64" s="103"/>
      <c r="AP64" s="91"/>
      <c r="AQ64" s="91"/>
      <c r="AR64" s="91"/>
      <c r="AS64" s="91"/>
      <c r="AT64" s="103"/>
      <c r="AU64" s="91"/>
      <c r="AV64" s="91"/>
      <c r="AW64" s="91"/>
      <c r="AX64" s="91"/>
      <c r="AY64" s="103"/>
      <c r="AZ64" s="91"/>
      <c r="BA64" s="91"/>
      <c r="BB64" s="91"/>
      <c r="BC64" s="91"/>
      <c r="BD64" s="103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</row>
    <row r="65" spans="1:74" s="26" customFormat="1" x14ac:dyDescent="0.25">
      <c r="A65" s="91"/>
      <c r="B65" s="91"/>
      <c r="C65" s="91"/>
      <c r="D65" s="91"/>
      <c r="E65" s="102"/>
      <c r="F65" s="91"/>
      <c r="G65" s="102"/>
      <c r="H65" s="102"/>
      <c r="I65" s="102"/>
      <c r="J65" s="91"/>
      <c r="K65" s="91"/>
      <c r="L65" s="91"/>
      <c r="M65" s="91"/>
      <c r="N65" s="91"/>
      <c r="O65" s="102"/>
      <c r="P65" s="91"/>
      <c r="Q65" s="91"/>
      <c r="R65" s="91"/>
      <c r="S65" s="91"/>
      <c r="T65" s="102"/>
      <c r="U65" s="91"/>
      <c r="V65" s="91"/>
      <c r="W65" s="91"/>
      <c r="X65" s="91"/>
      <c r="Y65" s="102"/>
      <c r="Z65" s="91"/>
      <c r="AA65" s="91"/>
      <c r="AB65" s="91"/>
      <c r="AC65" s="91"/>
      <c r="AD65" s="91"/>
      <c r="AE65" s="102"/>
      <c r="AF65" s="91"/>
      <c r="AG65" s="91"/>
      <c r="AH65" s="91"/>
      <c r="AI65" s="91"/>
      <c r="AJ65" s="102"/>
      <c r="AK65" s="91"/>
      <c r="AL65" s="91"/>
      <c r="AM65" s="91"/>
      <c r="AN65" s="91"/>
      <c r="AO65" s="103"/>
      <c r="AP65" s="91"/>
      <c r="AQ65" s="91"/>
      <c r="AR65" s="91"/>
      <c r="AS65" s="91"/>
      <c r="AT65" s="103"/>
      <c r="AU65" s="91"/>
      <c r="AV65" s="91"/>
      <c r="AW65" s="91"/>
      <c r="AX65" s="91"/>
      <c r="AY65" s="103"/>
      <c r="AZ65" s="91"/>
      <c r="BA65" s="91"/>
      <c r="BB65" s="91"/>
      <c r="BC65" s="91"/>
      <c r="BD65" s="103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</row>
    <row r="66" spans="1:74" s="26" customFormat="1" x14ac:dyDescent="0.25">
      <c r="A66" s="91"/>
      <c r="B66" s="91"/>
      <c r="C66" s="91"/>
      <c r="D66" s="91"/>
      <c r="E66" s="102"/>
      <c r="F66" s="91"/>
      <c r="G66" s="102"/>
      <c r="H66" s="102"/>
      <c r="I66" s="102"/>
      <c r="J66" s="91"/>
      <c r="K66" s="91"/>
      <c r="L66" s="91"/>
      <c r="M66" s="91"/>
      <c r="N66" s="91"/>
      <c r="O66" s="102"/>
      <c r="P66" s="91"/>
      <c r="Q66" s="91"/>
      <c r="R66" s="91"/>
      <c r="S66" s="91"/>
      <c r="T66" s="102"/>
      <c r="U66" s="91"/>
      <c r="V66" s="91"/>
      <c r="W66" s="91"/>
      <c r="X66" s="91"/>
      <c r="Y66" s="102"/>
      <c r="Z66" s="91"/>
      <c r="AA66" s="91"/>
      <c r="AB66" s="91"/>
      <c r="AC66" s="91"/>
      <c r="AD66" s="91"/>
      <c r="AE66" s="102"/>
      <c r="AF66" s="91"/>
      <c r="AG66" s="91"/>
      <c r="AH66" s="91"/>
      <c r="AI66" s="91"/>
      <c r="AJ66" s="102"/>
      <c r="AK66" s="91"/>
      <c r="AL66" s="91"/>
      <c r="AM66" s="91"/>
      <c r="AN66" s="91"/>
      <c r="AO66" s="103"/>
      <c r="AP66" s="91"/>
      <c r="AQ66" s="91"/>
      <c r="AR66" s="91"/>
      <c r="AS66" s="91"/>
      <c r="AT66" s="103"/>
      <c r="AU66" s="91"/>
      <c r="AV66" s="91"/>
      <c r="AW66" s="91"/>
      <c r="AX66" s="91"/>
      <c r="AY66" s="103"/>
      <c r="AZ66" s="91"/>
      <c r="BA66" s="91"/>
      <c r="BB66" s="91"/>
      <c r="BC66" s="91"/>
      <c r="BD66" s="103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</row>
    <row r="67" spans="1:74" s="26" customFormat="1" x14ac:dyDescent="0.25">
      <c r="A67" s="91"/>
      <c r="B67" s="91"/>
      <c r="C67" s="91"/>
      <c r="D67" s="91"/>
      <c r="E67" s="102"/>
      <c r="F67" s="91"/>
      <c r="G67" s="102"/>
      <c r="H67" s="102"/>
      <c r="I67" s="102"/>
      <c r="J67" s="91"/>
      <c r="K67" s="91"/>
      <c r="L67" s="91"/>
      <c r="M67" s="91"/>
      <c r="N67" s="91"/>
      <c r="O67" s="102"/>
      <c r="P67" s="91"/>
      <c r="Q67" s="91"/>
      <c r="R67" s="91"/>
      <c r="S67" s="91"/>
      <c r="T67" s="102"/>
      <c r="U67" s="91"/>
      <c r="V67" s="91"/>
      <c r="W67" s="91"/>
      <c r="X67" s="91"/>
      <c r="Y67" s="102"/>
      <c r="Z67" s="91"/>
      <c r="AA67" s="91"/>
      <c r="AB67" s="91"/>
      <c r="AC67" s="91"/>
      <c r="AD67" s="91"/>
      <c r="AE67" s="102"/>
      <c r="AF67" s="91"/>
      <c r="AG67" s="91"/>
      <c r="AH67" s="91"/>
      <c r="AI67" s="91"/>
      <c r="AJ67" s="102"/>
      <c r="AK67" s="91"/>
      <c r="AL67" s="91"/>
      <c r="AM67" s="91"/>
      <c r="AN67" s="91"/>
      <c r="AO67" s="103"/>
      <c r="AP67" s="91"/>
      <c r="AQ67" s="91"/>
      <c r="AR67" s="91"/>
      <c r="AS67" s="91"/>
      <c r="AT67" s="103"/>
      <c r="AU67" s="91"/>
      <c r="AV67" s="91"/>
      <c r="AW67" s="91"/>
      <c r="AX67" s="91"/>
      <c r="AY67" s="103"/>
      <c r="AZ67" s="91"/>
      <c r="BA67" s="91"/>
      <c r="BB67" s="91"/>
      <c r="BC67" s="91"/>
      <c r="BD67" s="103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</row>
    <row r="68" spans="1:74" s="26" customFormat="1" x14ac:dyDescent="0.25">
      <c r="A68" s="91"/>
      <c r="B68" s="91"/>
      <c r="C68" s="91"/>
      <c r="D68" s="91"/>
      <c r="E68" s="102"/>
      <c r="F68" s="91"/>
      <c r="G68" s="102"/>
      <c r="H68" s="102"/>
      <c r="I68" s="102"/>
      <c r="J68" s="91"/>
      <c r="K68" s="91"/>
      <c r="L68" s="91"/>
      <c r="M68" s="91"/>
      <c r="N68" s="91"/>
      <c r="O68" s="102"/>
      <c r="P68" s="91"/>
      <c r="Q68" s="91"/>
      <c r="R68" s="91"/>
      <c r="S68" s="91"/>
      <c r="T68" s="102"/>
      <c r="U68" s="91"/>
      <c r="V68" s="91"/>
      <c r="W68" s="91"/>
      <c r="X68" s="91"/>
      <c r="Y68" s="102"/>
      <c r="Z68" s="91"/>
      <c r="AA68" s="91"/>
      <c r="AB68" s="91"/>
      <c r="AC68" s="91"/>
      <c r="AD68" s="91"/>
      <c r="AE68" s="102"/>
      <c r="AF68" s="91"/>
      <c r="AG68" s="91"/>
      <c r="AH68" s="91"/>
      <c r="AI68" s="91"/>
      <c r="AJ68" s="102"/>
      <c r="AK68" s="91"/>
      <c r="AL68" s="91"/>
      <c r="AM68" s="91"/>
      <c r="AN68" s="91"/>
      <c r="AO68" s="103"/>
      <c r="AP68" s="91"/>
      <c r="AQ68" s="91"/>
      <c r="AR68" s="91"/>
      <c r="AS68" s="91"/>
      <c r="AT68" s="103"/>
      <c r="AU68" s="91"/>
      <c r="AV68" s="91"/>
      <c r="AW68" s="91"/>
      <c r="AX68" s="91"/>
      <c r="AY68" s="103"/>
      <c r="AZ68" s="91"/>
      <c r="BA68" s="91"/>
      <c r="BB68" s="91"/>
      <c r="BC68" s="91"/>
      <c r="BD68" s="103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</row>
    <row r="69" spans="1:74" s="26" customFormat="1" x14ac:dyDescent="0.25">
      <c r="A69" s="91"/>
      <c r="B69" s="91"/>
      <c r="C69" s="91"/>
      <c r="D69" s="91"/>
      <c r="E69" s="102"/>
      <c r="F69" s="91"/>
      <c r="G69" s="102"/>
      <c r="H69" s="102"/>
      <c r="I69" s="102"/>
      <c r="J69" s="91"/>
      <c r="K69" s="91"/>
      <c r="L69" s="91"/>
      <c r="M69" s="91"/>
      <c r="N69" s="91"/>
      <c r="O69" s="102"/>
      <c r="P69" s="91"/>
      <c r="Q69" s="91"/>
      <c r="R69" s="91"/>
      <c r="S69" s="91"/>
      <c r="T69" s="102"/>
      <c r="U69" s="91"/>
      <c r="V69" s="91"/>
      <c r="W69" s="91"/>
      <c r="X69" s="91"/>
      <c r="Y69" s="102"/>
      <c r="Z69" s="91"/>
      <c r="AA69" s="91"/>
      <c r="AB69" s="91"/>
      <c r="AC69" s="91"/>
      <c r="AD69" s="91"/>
      <c r="AE69" s="102"/>
      <c r="AF69" s="91"/>
      <c r="AG69" s="91"/>
      <c r="AH69" s="91"/>
      <c r="AI69" s="91"/>
      <c r="AJ69" s="102"/>
      <c r="AK69" s="91"/>
      <c r="AL69" s="91"/>
      <c r="AM69" s="91"/>
      <c r="AN69" s="91"/>
      <c r="AO69" s="103"/>
      <c r="AP69" s="91"/>
      <c r="AQ69" s="91"/>
      <c r="AR69" s="91"/>
      <c r="AS69" s="91"/>
      <c r="AT69" s="103"/>
      <c r="AU69" s="91"/>
      <c r="AV69" s="91"/>
      <c r="AW69" s="91"/>
      <c r="AX69" s="91"/>
      <c r="AY69" s="103"/>
      <c r="AZ69" s="91"/>
      <c r="BA69" s="91"/>
      <c r="BB69" s="91"/>
      <c r="BC69" s="91"/>
      <c r="BD69" s="103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</row>
    <row r="70" spans="1:74" s="26" customFormat="1" x14ac:dyDescent="0.25">
      <c r="A70" s="91"/>
      <c r="B70" s="91"/>
      <c r="C70" s="91"/>
      <c r="D70" s="91"/>
      <c r="E70" s="102"/>
      <c r="F70" s="91"/>
      <c r="G70" s="102"/>
      <c r="H70" s="102"/>
      <c r="I70" s="102"/>
      <c r="J70" s="91"/>
      <c r="K70" s="91"/>
      <c r="L70" s="91"/>
      <c r="M70" s="91"/>
      <c r="N70" s="91"/>
      <c r="O70" s="102"/>
      <c r="P70" s="91"/>
      <c r="Q70" s="91"/>
      <c r="R70" s="91"/>
      <c r="S70" s="91"/>
      <c r="T70" s="102"/>
      <c r="U70" s="91"/>
      <c r="V70" s="91"/>
      <c r="W70" s="91"/>
      <c r="X70" s="91"/>
      <c r="Y70" s="102"/>
      <c r="Z70" s="91"/>
      <c r="AA70" s="91"/>
      <c r="AB70" s="91"/>
      <c r="AC70" s="91"/>
      <c r="AD70" s="91"/>
      <c r="AE70" s="102"/>
      <c r="AF70" s="91"/>
      <c r="AG70" s="91"/>
      <c r="AH70" s="91"/>
      <c r="AI70" s="91"/>
      <c r="AJ70" s="102"/>
      <c r="AK70" s="91"/>
      <c r="AL70" s="91"/>
      <c r="AM70" s="91"/>
      <c r="AN70" s="91"/>
      <c r="AO70" s="103"/>
      <c r="AP70" s="91"/>
      <c r="AQ70" s="91"/>
      <c r="AR70" s="91"/>
      <c r="AS70" s="91"/>
      <c r="AT70" s="103"/>
      <c r="AU70" s="91"/>
      <c r="AV70" s="91"/>
      <c r="AW70" s="91"/>
      <c r="AX70" s="91"/>
      <c r="AY70" s="103"/>
      <c r="AZ70" s="91"/>
      <c r="BA70" s="91"/>
      <c r="BB70" s="91"/>
      <c r="BC70" s="91"/>
      <c r="BD70" s="103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</row>
    <row r="71" spans="1:74" s="26" customFormat="1" x14ac:dyDescent="0.25">
      <c r="A71" s="91"/>
      <c r="B71" s="91"/>
      <c r="C71" s="91"/>
      <c r="D71" s="91"/>
      <c r="E71" s="102"/>
      <c r="F71" s="91"/>
      <c r="G71" s="102"/>
      <c r="H71" s="102"/>
      <c r="I71" s="102"/>
      <c r="J71" s="91"/>
      <c r="K71" s="91"/>
      <c r="L71" s="91"/>
      <c r="M71" s="91"/>
      <c r="N71" s="91"/>
      <c r="O71" s="102"/>
      <c r="P71" s="91"/>
      <c r="Q71" s="91"/>
      <c r="R71" s="91"/>
      <c r="S71" s="91"/>
      <c r="T71" s="102"/>
      <c r="U71" s="91"/>
      <c r="V71" s="91"/>
      <c r="W71" s="91"/>
      <c r="X71" s="91"/>
      <c r="Y71" s="102"/>
      <c r="Z71" s="91"/>
      <c r="AA71" s="91"/>
      <c r="AB71" s="91"/>
      <c r="AC71" s="91"/>
      <c r="AD71" s="91"/>
      <c r="AE71" s="102"/>
      <c r="AF71" s="91"/>
      <c r="AG71" s="91"/>
      <c r="AH71" s="91"/>
      <c r="AI71" s="91"/>
      <c r="AJ71" s="102"/>
      <c r="AK71" s="91"/>
      <c r="AL71" s="91"/>
      <c r="AM71" s="91"/>
      <c r="AN71" s="91"/>
      <c r="AO71" s="103"/>
      <c r="AP71" s="91"/>
      <c r="AQ71" s="91"/>
      <c r="AR71" s="91"/>
      <c r="AS71" s="91"/>
      <c r="AT71" s="103"/>
      <c r="AU71" s="91"/>
      <c r="AV71" s="91"/>
      <c r="AW71" s="91"/>
      <c r="AX71" s="91"/>
      <c r="AY71" s="103"/>
      <c r="AZ71" s="91"/>
      <c r="BA71" s="91"/>
      <c r="BB71" s="91"/>
      <c r="BC71" s="91"/>
      <c r="BD71" s="103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</row>
    <row r="72" spans="1:74" s="26" customFormat="1" x14ac:dyDescent="0.25">
      <c r="A72" s="91"/>
      <c r="B72" s="91"/>
      <c r="C72" s="91"/>
      <c r="D72" s="91"/>
      <c r="E72" s="102"/>
      <c r="F72" s="91"/>
      <c r="G72" s="102"/>
      <c r="H72" s="102"/>
      <c r="I72" s="102"/>
      <c r="J72" s="91"/>
      <c r="K72" s="91"/>
      <c r="L72" s="91"/>
      <c r="M72" s="91"/>
      <c r="N72" s="91"/>
      <c r="O72" s="102"/>
      <c r="P72" s="91"/>
      <c r="Q72" s="91"/>
      <c r="R72" s="91"/>
      <c r="S72" s="91"/>
      <c r="T72" s="102"/>
      <c r="U72" s="91"/>
      <c r="V72" s="91"/>
      <c r="W72" s="91"/>
      <c r="X72" s="91"/>
      <c r="Y72" s="102"/>
      <c r="Z72" s="91"/>
      <c r="AA72" s="91"/>
      <c r="AB72" s="91"/>
      <c r="AC72" s="91"/>
      <c r="AD72" s="91"/>
      <c r="AE72" s="102"/>
      <c r="AF72" s="91"/>
      <c r="AG72" s="91"/>
      <c r="AH72" s="91"/>
      <c r="AI72" s="91"/>
      <c r="AJ72" s="102"/>
      <c r="AK72" s="91"/>
      <c r="AL72" s="91"/>
      <c r="AM72" s="91"/>
      <c r="AN72" s="91"/>
      <c r="AO72" s="103"/>
      <c r="AP72" s="91"/>
      <c r="AQ72" s="91"/>
      <c r="AR72" s="91"/>
      <c r="AS72" s="91"/>
      <c r="AT72" s="103"/>
      <c r="AU72" s="91"/>
      <c r="AV72" s="91"/>
      <c r="AW72" s="91"/>
      <c r="AX72" s="91"/>
      <c r="AY72" s="103"/>
      <c r="AZ72" s="91"/>
      <c r="BA72" s="91"/>
      <c r="BB72" s="91"/>
      <c r="BC72" s="91"/>
      <c r="BD72" s="103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</row>
    <row r="73" spans="1:74" s="26" customFormat="1" x14ac:dyDescent="0.25">
      <c r="A73" s="91"/>
      <c r="B73" s="91"/>
      <c r="C73" s="91"/>
      <c r="D73" s="91"/>
      <c r="E73" s="102"/>
      <c r="F73" s="91"/>
      <c r="G73" s="102"/>
      <c r="H73" s="102"/>
      <c r="I73" s="102"/>
      <c r="J73" s="91"/>
      <c r="K73" s="91"/>
      <c r="L73" s="91"/>
      <c r="M73" s="91"/>
      <c r="N73" s="91"/>
      <c r="O73" s="102"/>
      <c r="P73" s="91"/>
      <c r="Q73" s="91"/>
      <c r="R73" s="91"/>
      <c r="S73" s="91"/>
      <c r="T73" s="102"/>
      <c r="U73" s="91"/>
      <c r="V73" s="91"/>
      <c r="W73" s="91"/>
      <c r="X73" s="91"/>
      <c r="Y73" s="102"/>
      <c r="Z73" s="91"/>
      <c r="AA73" s="91"/>
      <c r="AB73" s="91"/>
      <c r="AC73" s="91"/>
      <c r="AD73" s="91"/>
      <c r="AE73" s="102"/>
      <c r="AF73" s="91"/>
      <c r="AG73" s="91"/>
      <c r="AH73" s="91"/>
      <c r="AI73" s="91"/>
      <c r="AJ73" s="102"/>
      <c r="AK73" s="91"/>
      <c r="AL73" s="91"/>
      <c r="AM73" s="91"/>
      <c r="AN73" s="91"/>
      <c r="AO73" s="103"/>
      <c r="AP73" s="91"/>
      <c r="AQ73" s="91"/>
      <c r="AR73" s="91"/>
      <c r="AS73" s="91"/>
      <c r="AT73" s="103"/>
      <c r="AU73" s="91"/>
      <c r="AV73" s="91"/>
      <c r="AW73" s="91"/>
      <c r="AX73" s="91"/>
      <c r="AY73" s="103"/>
      <c r="AZ73" s="91"/>
      <c r="BA73" s="91"/>
      <c r="BB73" s="91"/>
      <c r="BC73" s="91"/>
      <c r="BD73" s="103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</row>
    <row r="74" spans="1:74" s="26" customFormat="1" x14ac:dyDescent="0.25">
      <c r="A74" s="91"/>
      <c r="B74" s="91"/>
      <c r="C74" s="91"/>
      <c r="D74" s="91"/>
      <c r="E74" s="102"/>
      <c r="F74" s="91"/>
      <c r="G74" s="102"/>
      <c r="H74" s="102"/>
      <c r="I74" s="102"/>
      <c r="J74" s="91"/>
      <c r="K74" s="91"/>
      <c r="L74" s="91"/>
      <c r="M74" s="91"/>
      <c r="N74" s="91"/>
      <c r="O74" s="102"/>
      <c r="P74" s="91"/>
      <c r="Q74" s="91"/>
      <c r="R74" s="91"/>
      <c r="S74" s="91"/>
      <c r="T74" s="102"/>
      <c r="U74" s="91"/>
      <c r="V74" s="91"/>
      <c r="W74" s="91"/>
      <c r="X74" s="91"/>
      <c r="Y74" s="102"/>
      <c r="Z74" s="91"/>
      <c r="AA74" s="91"/>
      <c r="AB74" s="91"/>
      <c r="AC74" s="91"/>
      <c r="AD74" s="91"/>
      <c r="AE74" s="102"/>
      <c r="AF74" s="91"/>
      <c r="AG74" s="91"/>
      <c r="AH74" s="91"/>
      <c r="AI74" s="91"/>
      <c r="AJ74" s="102"/>
      <c r="AK74" s="91"/>
      <c r="AL74" s="91"/>
      <c r="AM74" s="91"/>
      <c r="AN74" s="91"/>
      <c r="AO74" s="103"/>
      <c r="AP74" s="91"/>
      <c r="AQ74" s="91"/>
      <c r="AR74" s="91"/>
      <c r="AS74" s="91"/>
      <c r="AT74" s="103"/>
      <c r="AU74" s="91"/>
      <c r="AV74" s="91"/>
      <c r="AW74" s="91"/>
      <c r="AX74" s="91"/>
      <c r="AY74" s="103"/>
      <c r="AZ74" s="91"/>
      <c r="BA74" s="91"/>
      <c r="BB74" s="91"/>
      <c r="BC74" s="91"/>
      <c r="BD74" s="103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</row>
    <row r="75" spans="1:74" s="26" customFormat="1" x14ac:dyDescent="0.25">
      <c r="A75" s="91"/>
      <c r="B75" s="91"/>
      <c r="C75" s="91"/>
      <c r="D75" s="91"/>
      <c r="E75" s="102"/>
      <c r="F75" s="91"/>
      <c r="G75" s="102"/>
      <c r="H75" s="102"/>
      <c r="I75" s="102"/>
      <c r="J75" s="91"/>
      <c r="K75" s="91"/>
      <c r="L75" s="91"/>
      <c r="M75" s="91"/>
      <c r="N75" s="91"/>
      <c r="O75" s="102"/>
      <c r="P75" s="91"/>
      <c r="Q75" s="91"/>
      <c r="R75" s="91"/>
      <c r="S75" s="91"/>
      <c r="T75" s="102"/>
      <c r="U75" s="91"/>
      <c r="V75" s="91"/>
      <c r="W75" s="91"/>
      <c r="X75" s="91"/>
      <c r="Y75" s="102"/>
      <c r="Z75" s="91"/>
      <c r="AA75" s="91"/>
      <c r="AB75" s="91"/>
      <c r="AC75" s="91"/>
      <c r="AD75" s="91"/>
      <c r="AE75" s="102"/>
      <c r="AF75" s="91"/>
      <c r="AG75" s="91"/>
      <c r="AH75" s="91"/>
      <c r="AI75" s="91"/>
      <c r="AJ75" s="102"/>
      <c r="AK75" s="91"/>
      <c r="AL75" s="91"/>
      <c r="AM75" s="91"/>
      <c r="AN75" s="91"/>
      <c r="AO75" s="103"/>
      <c r="AP75" s="91"/>
      <c r="AQ75" s="91"/>
      <c r="AR75" s="91"/>
      <c r="AS75" s="91"/>
      <c r="AT75" s="103"/>
      <c r="AU75" s="91"/>
      <c r="AV75" s="91"/>
      <c r="AW75" s="91"/>
      <c r="AX75" s="91"/>
      <c r="AY75" s="103"/>
      <c r="AZ75" s="91"/>
      <c r="BA75" s="91"/>
      <c r="BB75" s="91"/>
      <c r="BC75" s="91"/>
      <c r="BD75" s="103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</row>
    <row r="76" spans="1:74" s="26" customFormat="1" x14ac:dyDescent="0.25">
      <c r="A76" s="91"/>
      <c r="B76" s="91"/>
      <c r="C76" s="91"/>
      <c r="D76" s="91"/>
      <c r="E76" s="102"/>
      <c r="F76" s="91"/>
      <c r="G76" s="102"/>
      <c r="H76" s="102"/>
      <c r="I76" s="102"/>
      <c r="J76" s="91"/>
      <c r="K76" s="91"/>
      <c r="L76" s="91"/>
      <c r="M76" s="91"/>
      <c r="N76" s="91"/>
      <c r="O76" s="102"/>
      <c r="P76" s="91"/>
      <c r="Q76" s="91"/>
      <c r="R76" s="91"/>
      <c r="S76" s="91"/>
      <c r="T76" s="102"/>
      <c r="U76" s="91"/>
      <c r="V76" s="91"/>
      <c r="W76" s="91"/>
      <c r="X76" s="91"/>
      <c r="Y76" s="102"/>
      <c r="Z76" s="91"/>
      <c r="AA76" s="91"/>
      <c r="AB76" s="91"/>
      <c r="AC76" s="91"/>
      <c r="AD76" s="91"/>
      <c r="AE76" s="102"/>
      <c r="AF76" s="91"/>
      <c r="AG76" s="91"/>
      <c r="AH76" s="91"/>
      <c r="AI76" s="91"/>
      <c r="AJ76" s="102"/>
      <c r="AK76" s="91"/>
      <c r="AL76" s="91"/>
      <c r="AM76" s="91"/>
      <c r="AN76" s="91"/>
      <c r="AO76" s="103"/>
      <c r="AP76" s="91"/>
      <c r="AQ76" s="91"/>
      <c r="AR76" s="91"/>
      <c r="AS76" s="91"/>
      <c r="AT76" s="103"/>
      <c r="AU76" s="91"/>
      <c r="AV76" s="91"/>
      <c r="AW76" s="91"/>
      <c r="AX76" s="91"/>
      <c r="AY76" s="103"/>
      <c r="AZ76" s="91"/>
      <c r="BA76" s="91"/>
      <c r="BB76" s="91"/>
      <c r="BC76" s="91"/>
      <c r="BD76" s="103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</row>
    <row r="77" spans="1:74" s="26" customFormat="1" x14ac:dyDescent="0.25">
      <c r="A77" s="91"/>
      <c r="B77" s="91"/>
      <c r="C77" s="91"/>
      <c r="D77" s="91"/>
      <c r="E77" s="102"/>
      <c r="F77" s="91"/>
      <c r="G77" s="102"/>
      <c r="H77" s="102"/>
      <c r="I77" s="102"/>
      <c r="J77" s="91"/>
      <c r="K77" s="91"/>
      <c r="L77" s="91"/>
      <c r="M77" s="91"/>
      <c r="N77" s="91"/>
      <c r="O77" s="102"/>
      <c r="P77" s="91"/>
      <c r="Q77" s="91"/>
      <c r="R77" s="91"/>
      <c r="S77" s="91"/>
      <c r="T77" s="102"/>
      <c r="U77" s="91"/>
      <c r="V77" s="91"/>
      <c r="W77" s="91"/>
      <c r="X77" s="91"/>
      <c r="Y77" s="102"/>
      <c r="Z77" s="91"/>
      <c r="AA77" s="91"/>
      <c r="AB77" s="91"/>
      <c r="AC77" s="91"/>
      <c r="AD77" s="91"/>
      <c r="AE77" s="102"/>
      <c r="AF77" s="91"/>
      <c r="AG77" s="91"/>
      <c r="AH77" s="91"/>
      <c r="AI77" s="91"/>
      <c r="AJ77" s="102"/>
      <c r="AK77" s="91"/>
      <c r="AL77" s="91"/>
      <c r="AM77" s="91"/>
      <c r="AN77" s="91"/>
      <c r="AO77" s="103"/>
      <c r="AP77" s="91"/>
      <c r="AQ77" s="91"/>
      <c r="AR77" s="91"/>
      <c r="AS77" s="91"/>
      <c r="AT77" s="103"/>
      <c r="AU77" s="91"/>
      <c r="AV77" s="91"/>
      <c r="AW77" s="91"/>
      <c r="AX77" s="91"/>
      <c r="AY77" s="103"/>
      <c r="AZ77" s="91"/>
      <c r="BA77" s="91"/>
      <c r="BB77" s="91"/>
      <c r="BC77" s="91"/>
      <c r="BD77" s="103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</row>
    <row r="78" spans="1:74" s="26" customFormat="1" x14ac:dyDescent="0.25">
      <c r="A78" s="91"/>
      <c r="B78" s="91"/>
      <c r="C78" s="91"/>
      <c r="D78" s="91"/>
      <c r="E78" s="102"/>
      <c r="F78" s="91"/>
      <c r="G78" s="102"/>
      <c r="H78" s="102"/>
      <c r="I78" s="102"/>
      <c r="J78" s="91"/>
      <c r="K78" s="91"/>
      <c r="L78" s="91"/>
      <c r="M78" s="91"/>
      <c r="N78" s="91"/>
      <c r="O78" s="102"/>
      <c r="P78" s="91"/>
      <c r="Q78" s="91"/>
      <c r="R78" s="91"/>
      <c r="S78" s="91"/>
      <c r="T78" s="102"/>
      <c r="U78" s="91"/>
      <c r="V78" s="91"/>
      <c r="W78" s="91"/>
      <c r="X78" s="91"/>
      <c r="Y78" s="102"/>
      <c r="Z78" s="91"/>
      <c r="AA78" s="91"/>
      <c r="AB78" s="91"/>
      <c r="AC78" s="91"/>
      <c r="AD78" s="91"/>
      <c r="AE78" s="102"/>
      <c r="AF78" s="91"/>
      <c r="AG78" s="91"/>
      <c r="AH78" s="91"/>
      <c r="AI78" s="91"/>
      <c r="AJ78" s="102"/>
      <c r="AK78" s="91"/>
      <c r="AL78" s="91"/>
      <c r="AM78" s="91"/>
      <c r="AN78" s="91"/>
      <c r="AO78" s="103"/>
      <c r="AP78" s="91"/>
      <c r="AQ78" s="91"/>
      <c r="AR78" s="91"/>
      <c r="AS78" s="91"/>
      <c r="AT78" s="103"/>
      <c r="AU78" s="91"/>
      <c r="AV78" s="91"/>
      <c r="AW78" s="91"/>
      <c r="AX78" s="91"/>
      <c r="AY78" s="103"/>
      <c r="AZ78" s="91"/>
      <c r="BA78" s="91"/>
      <c r="BB78" s="91"/>
      <c r="BC78" s="91"/>
      <c r="BD78" s="103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</row>
    <row r="79" spans="1:74" s="26" customFormat="1" x14ac:dyDescent="0.25">
      <c r="A79" s="91"/>
      <c r="B79" s="91"/>
      <c r="C79" s="91"/>
      <c r="D79" s="91"/>
      <c r="E79" s="102"/>
      <c r="F79" s="91"/>
      <c r="G79" s="102"/>
      <c r="H79" s="102"/>
      <c r="I79" s="102"/>
      <c r="J79" s="91"/>
      <c r="K79" s="91"/>
      <c r="L79" s="91"/>
      <c r="M79" s="91"/>
      <c r="N79" s="91"/>
      <c r="O79" s="102"/>
      <c r="P79" s="91"/>
      <c r="Q79" s="91"/>
      <c r="R79" s="91"/>
      <c r="S79" s="91"/>
      <c r="T79" s="102"/>
      <c r="U79" s="91"/>
      <c r="V79" s="91"/>
      <c r="W79" s="91"/>
      <c r="X79" s="91"/>
      <c r="Y79" s="102"/>
      <c r="Z79" s="91"/>
      <c r="AA79" s="91"/>
      <c r="AB79" s="91"/>
      <c r="AC79" s="91"/>
      <c r="AD79" s="91"/>
      <c r="AE79" s="102"/>
      <c r="AF79" s="91"/>
      <c r="AG79" s="91"/>
      <c r="AH79" s="91"/>
      <c r="AI79" s="91"/>
      <c r="AJ79" s="102"/>
      <c r="AK79" s="91"/>
      <c r="AL79" s="91"/>
      <c r="AM79" s="91"/>
      <c r="AN79" s="91"/>
      <c r="AO79" s="103"/>
      <c r="AP79" s="91"/>
      <c r="AQ79" s="91"/>
      <c r="AR79" s="91"/>
      <c r="AS79" s="91"/>
      <c r="AT79" s="103"/>
      <c r="AU79" s="91"/>
      <c r="AV79" s="91"/>
      <c r="AW79" s="91"/>
      <c r="AX79" s="91"/>
      <c r="AY79" s="103"/>
      <c r="AZ79" s="91"/>
      <c r="BA79" s="91"/>
      <c r="BB79" s="91"/>
      <c r="BC79" s="91"/>
      <c r="BD79" s="103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</row>
    <row r="80" spans="1:74" s="26" customFormat="1" x14ac:dyDescent="0.25">
      <c r="A80" s="91"/>
      <c r="B80" s="91"/>
      <c r="C80" s="91"/>
      <c r="D80" s="91"/>
      <c r="E80" s="102"/>
      <c r="F80" s="91"/>
      <c r="G80" s="102"/>
      <c r="H80" s="102"/>
      <c r="I80" s="102"/>
      <c r="J80" s="91"/>
      <c r="K80" s="91"/>
      <c r="L80" s="91"/>
      <c r="M80" s="91"/>
      <c r="N80" s="91"/>
      <c r="O80" s="102"/>
      <c r="P80" s="91"/>
      <c r="Q80" s="91"/>
      <c r="R80" s="91"/>
      <c r="S80" s="91"/>
      <c r="T80" s="102"/>
      <c r="U80" s="91"/>
      <c r="V80" s="91"/>
      <c r="W80" s="91"/>
      <c r="X80" s="91"/>
      <c r="Y80" s="102"/>
      <c r="Z80" s="91"/>
      <c r="AA80" s="91"/>
      <c r="AB80" s="91"/>
      <c r="AC80" s="91"/>
      <c r="AD80" s="91"/>
      <c r="AE80" s="102"/>
      <c r="AF80" s="91"/>
      <c r="AG80" s="91"/>
      <c r="AH80" s="91"/>
      <c r="AI80" s="91"/>
      <c r="AJ80" s="102"/>
      <c r="AK80" s="91"/>
      <c r="AL80" s="91"/>
      <c r="AM80" s="91"/>
      <c r="AN80" s="91"/>
      <c r="AO80" s="103"/>
      <c r="AP80" s="91"/>
      <c r="AQ80" s="91"/>
      <c r="AR80" s="91"/>
      <c r="AS80" s="91"/>
      <c r="AT80" s="103"/>
      <c r="AU80" s="91"/>
      <c r="AV80" s="91"/>
      <c r="AW80" s="91"/>
      <c r="AX80" s="91"/>
      <c r="AY80" s="103"/>
      <c r="AZ80" s="91"/>
      <c r="BA80" s="91"/>
      <c r="BB80" s="91"/>
      <c r="BC80" s="91"/>
      <c r="BD80" s="103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</row>
    <row r="81" spans="1:74" s="26" customFormat="1" x14ac:dyDescent="0.25">
      <c r="A81" s="91"/>
      <c r="B81" s="91"/>
      <c r="C81" s="91"/>
      <c r="D81" s="91"/>
      <c r="E81" s="102"/>
      <c r="F81" s="91"/>
      <c r="G81" s="102"/>
      <c r="H81" s="102"/>
      <c r="I81" s="102"/>
      <c r="J81" s="91"/>
      <c r="K81" s="91"/>
      <c r="L81" s="91"/>
      <c r="M81" s="91"/>
      <c r="N81" s="91"/>
      <c r="O81" s="102"/>
      <c r="P81" s="91"/>
      <c r="Q81" s="91"/>
      <c r="R81" s="91"/>
      <c r="S81" s="91"/>
      <c r="T81" s="102"/>
      <c r="U81" s="91"/>
      <c r="V81" s="91"/>
      <c r="W81" s="91"/>
      <c r="X81" s="91"/>
      <c r="Y81" s="102"/>
      <c r="Z81" s="91"/>
      <c r="AA81" s="91"/>
      <c r="AB81" s="91"/>
      <c r="AC81" s="91"/>
      <c r="AD81" s="91"/>
      <c r="AE81" s="102"/>
      <c r="AF81" s="91"/>
      <c r="AG81" s="91"/>
      <c r="AH81" s="91"/>
      <c r="AI81" s="91"/>
      <c r="AJ81" s="102"/>
      <c r="AK81" s="91"/>
      <c r="AL81" s="91"/>
      <c r="AM81" s="91"/>
      <c r="AN81" s="91"/>
      <c r="AO81" s="103"/>
      <c r="AP81" s="91"/>
      <c r="AQ81" s="91"/>
      <c r="AR81" s="91"/>
      <c r="AS81" s="91"/>
      <c r="AT81" s="103"/>
      <c r="AU81" s="91"/>
      <c r="AV81" s="91"/>
      <c r="AW81" s="91"/>
      <c r="AX81" s="91"/>
      <c r="AY81" s="103"/>
      <c r="AZ81" s="91"/>
      <c r="BA81" s="91"/>
      <c r="BB81" s="91"/>
      <c r="BC81" s="91"/>
      <c r="BD81" s="103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</row>
    <row r="82" spans="1:74" s="26" customFormat="1" x14ac:dyDescent="0.25">
      <c r="A82" s="91"/>
      <c r="B82" s="91"/>
      <c r="C82" s="91"/>
      <c r="D82" s="91"/>
      <c r="E82" s="102"/>
      <c r="F82" s="91"/>
      <c r="G82" s="102"/>
      <c r="H82" s="102"/>
      <c r="I82" s="102"/>
      <c r="J82" s="91"/>
      <c r="K82" s="91"/>
      <c r="L82" s="91"/>
      <c r="M82" s="91"/>
      <c r="N82" s="91"/>
      <c r="O82" s="102"/>
      <c r="P82" s="91"/>
      <c r="Q82" s="91"/>
      <c r="R82" s="91"/>
      <c r="S82" s="91"/>
      <c r="T82" s="102"/>
      <c r="U82" s="91"/>
      <c r="V82" s="91"/>
      <c r="W82" s="91"/>
      <c r="X82" s="91"/>
      <c r="Y82" s="102"/>
      <c r="Z82" s="91"/>
      <c r="AA82" s="91"/>
      <c r="AB82" s="91"/>
      <c r="AC82" s="91"/>
      <c r="AD82" s="91"/>
      <c r="AE82" s="102"/>
      <c r="AF82" s="91"/>
      <c r="AG82" s="91"/>
      <c r="AH82" s="91"/>
      <c r="AI82" s="91"/>
      <c r="AJ82" s="102"/>
      <c r="AK82" s="91"/>
      <c r="AL82" s="91"/>
      <c r="AM82" s="91"/>
      <c r="AN82" s="91"/>
      <c r="AO82" s="103"/>
      <c r="AP82" s="91"/>
      <c r="AQ82" s="91"/>
      <c r="AR82" s="91"/>
      <c r="AS82" s="91"/>
      <c r="AT82" s="103"/>
      <c r="AU82" s="91"/>
      <c r="AV82" s="91"/>
      <c r="AW82" s="91"/>
      <c r="AX82" s="91"/>
      <c r="AY82" s="103"/>
      <c r="AZ82" s="91"/>
      <c r="BA82" s="91"/>
      <c r="BB82" s="91"/>
      <c r="BC82" s="91"/>
      <c r="BD82" s="103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</row>
    <row r="83" spans="1:74" s="26" customFormat="1" x14ac:dyDescent="0.25">
      <c r="A83" s="91"/>
      <c r="B83" s="91"/>
      <c r="C83" s="91"/>
      <c r="D83" s="91"/>
      <c r="E83" s="102"/>
      <c r="F83" s="91"/>
      <c r="G83" s="102"/>
      <c r="H83" s="102"/>
      <c r="I83" s="102"/>
      <c r="J83" s="91"/>
      <c r="K83" s="91"/>
      <c r="L83" s="91"/>
      <c r="M83" s="91"/>
      <c r="N83" s="91"/>
      <c r="O83" s="102"/>
      <c r="P83" s="91"/>
      <c r="Q83" s="91"/>
      <c r="R83" s="91"/>
      <c r="S83" s="91"/>
      <c r="T83" s="102"/>
      <c r="U83" s="91"/>
      <c r="V83" s="91"/>
      <c r="W83" s="91"/>
      <c r="X83" s="91"/>
      <c r="Y83" s="102"/>
      <c r="Z83" s="91"/>
      <c r="AA83" s="91"/>
      <c r="AB83" s="91"/>
      <c r="AC83" s="91"/>
      <c r="AD83" s="91"/>
      <c r="AE83" s="102"/>
      <c r="AF83" s="91"/>
      <c r="AG83" s="91"/>
      <c r="AH83" s="91"/>
      <c r="AI83" s="91"/>
      <c r="AJ83" s="102"/>
      <c r="AK83" s="91"/>
      <c r="AL83" s="91"/>
      <c r="AM83" s="91"/>
      <c r="AN83" s="91"/>
      <c r="AO83" s="103"/>
      <c r="AP83" s="91"/>
      <c r="AQ83" s="91"/>
      <c r="AR83" s="91"/>
      <c r="AS83" s="91"/>
      <c r="AT83" s="103"/>
      <c r="AU83" s="91"/>
      <c r="AV83" s="91"/>
      <c r="AW83" s="91"/>
      <c r="AX83" s="91"/>
      <c r="AY83" s="103"/>
      <c r="AZ83" s="91"/>
      <c r="BA83" s="91"/>
      <c r="BB83" s="91"/>
      <c r="BC83" s="91"/>
      <c r="BD83" s="103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</row>
    <row r="84" spans="1:74" s="26" customFormat="1" x14ac:dyDescent="0.25">
      <c r="A84" s="91"/>
      <c r="B84" s="91"/>
      <c r="C84" s="91"/>
      <c r="D84" s="91"/>
      <c r="E84" s="102"/>
      <c r="F84" s="91"/>
      <c r="G84" s="102"/>
      <c r="H84" s="102"/>
      <c r="I84" s="102"/>
      <c r="J84" s="91"/>
      <c r="K84" s="91"/>
      <c r="L84" s="91"/>
      <c r="M84" s="91"/>
      <c r="N84" s="91"/>
      <c r="O84" s="102"/>
      <c r="P84" s="91"/>
      <c r="Q84" s="91"/>
      <c r="R84" s="91"/>
      <c r="S84" s="91"/>
      <c r="T84" s="102"/>
      <c r="U84" s="91"/>
      <c r="V84" s="91"/>
      <c r="W84" s="91"/>
      <c r="X84" s="91"/>
      <c r="Y84" s="102"/>
      <c r="Z84" s="91"/>
      <c r="AA84" s="91"/>
      <c r="AB84" s="91"/>
      <c r="AC84" s="91"/>
      <c r="AD84" s="91"/>
      <c r="AE84" s="102"/>
      <c r="AF84" s="91"/>
      <c r="AG84" s="91"/>
      <c r="AH84" s="91"/>
      <c r="AI84" s="91"/>
      <c r="AJ84" s="102"/>
      <c r="AK84" s="91"/>
      <c r="AL84" s="91"/>
      <c r="AM84" s="91"/>
      <c r="AN84" s="91"/>
      <c r="AO84" s="103"/>
      <c r="AP84" s="91"/>
      <c r="AQ84" s="91"/>
      <c r="AR84" s="91"/>
      <c r="AS84" s="91"/>
      <c r="AT84" s="103"/>
      <c r="AU84" s="91"/>
      <c r="AV84" s="91"/>
      <c r="AW84" s="91"/>
      <c r="AX84" s="91"/>
      <c r="AY84" s="103"/>
      <c r="AZ84" s="91"/>
      <c r="BA84" s="91"/>
      <c r="BB84" s="91"/>
      <c r="BC84" s="91"/>
      <c r="BD84" s="103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</row>
    <row r="85" spans="1:74" s="26" customFormat="1" x14ac:dyDescent="0.25">
      <c r="A85" s="91"/>
      <c r="B85" s="91"/>
      <c r="C85" s="91"/>
      <c r="D85" s="91"/>
      <c r="E85" s="102"/>
      <c r="F85" s="91"/>
      <c r="G85" s="102"/>
      <c r="H85" s="102"/>
      <c r="I85" s="102"/>
      <c r="J85" s="91"/>
      <c r="K85" s="91"/>
      <c r="L85" s="91"/>
      <c r="M85" s="91"/>
      <c r="N85" s="91"/>
      <c r="O85" s="102"/>
      <c r="P85" s="91"/>
      <c r="Q85" s="91"/>
      <c r="R85" s="91"/>
      <c r="S85" s="91"/>
      <c r="T85" s="102"/>
      <c r="U85" s="91"/>
      <c r="V85" s="91"/>
      <c r="W85" s="91"/>
      <c r="X85" s="91"/>
      <c r="Y85" s="102"/>
      <c r="Z85" s="91"/>
      <c r="AA85" s="91"/>
      <c r="AB85" s="91"/>
      <c r="AC85" s="91"/>
      <c r="AD85" s="91"/>
      <c r="AE85" s="102"/>
      <c r="AF85" s="91"/>
      <c r="AG85" s="91"/>
      <c r="AH85" s="91"/>
      <c r="AI85" s="91"/>
      <c r="AJ85" s="102"/>
      <c r="AK85" s="91"/>
      <c r="AL85" s="91"/>
      <c r="AM85" s="91"/>
      <c r="AN85" s="91"/>
      <c r="AO85" s="103"/>
      <c r="AP85" s="91"/>
      <c r="AQ85" s="91"/>
      <c r="AR85" s="91"/>
      <c r="AS85" s="91"/>
      <c r="AT85" s="103"/>
      <c r="AU85" s="91"/>
      <c r="AV85" s="91"/>
      <c r="AW85" s="91"/>
      <c r="AX85" s="91"/>
      <c r="AY85" s="103"/>
      <c r="AZ85" s="91"/>
      <c r="BA85" s="91"/>
      <c r="BB85" s="91"/>
      <c r="BC85" s="91"/>
      <c r="BD85" s="103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</row>
    <row r="86" spans="1:74" s="26" customFormat="1" x14ac:dyDescent="0.25">
      <c r="A86" s="91"/>
      <c r="B86" s="91"/>
      <c r="C86" s="91"/>
      <c r="D86" s="91"/>
      <c r="E86" s="102"/>
      <c r="F86" s="91"/>
      <c r="G86" s="102"/>
      <c r="H86" s="102"/>
      <c r="I86" s="102"/>
      <c r="J86" s="91"/>
      <c r="K86" s="91"/>
      <c r="L86" s="91"/>
      <c r="M86" s="91"/>
      <c r="N86" s="91"/>
      <c r="O86" s="102"/>
      <c r="P86" s="91"/>
      <c r="Q86" s="91"/>
      <c r="R86" s="91"/>
      <c r="S86" s="91"/>
      <c r="T86" s="102"/>
      <c r="U86" s="91"/>
      <c r="V86" s="91"/>
      <c r="W86" s="91"/>
      <c r="X86" s="91"/>
      <c r="Y86" s="102"/>
      <c r="Z86" s="91"/>
      <c r="AA86" s="91"/>
      <c r="AB86" s="91"/>
      <c r="AC86" s="91"/>
      <c r="AD86" s="91"/>
      <c r="AE86" s="102"/>
      <c r="AF86" s="91"/>
      <c r="AG86" s="91"/>
      <c r="AH86" s="91"/>
      <c r="AI86" s="91"/>
      <c r="AJ86" s="102"/>
      <c r="AK86" s="91"/>
      <c r="AL86" s="91"/>
      <c r="AM86" s="91"/>
      <c r="AN86" s="91"/>
      <c r="AO86" s="103"/>
      <c r="AP86" s="91"/>
      <c r="AQ86" s="91"/>
      <c r="AR86" s="91"/>
      <c r="AS86" s="91"/>
      <c r="AT86" s="103"/>
      <c r="AU86" s="91"/>
      <c r="AV86" s="91"/>
      <c r="AW86" s="91"/>
      <c r="AX86" s="91"/>
      <c r="AY86" s="103"/>
      <c r="AZ86" s="91"/>
      <c r="BA86" s="91"/>
      <c r="BB86" s="91"/>
      <c r="BC86" s="91"/>
      <c r="BD86" s="103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</row>
    <row r="87" spans="1:74" s="26" customFormat="1" x14ac:dyDescent="0.25">
      <c r="A87" s="91"/>
      <c r="B87" s="91"/>
      <c r="C87" s="91"/>
      <c r="D87" s="91"/>
      <c r="E87" s="102"/>
      <c r="F87" s="91"/>
      <c r="G87" s="102"/>
      <c r="H87" s="102"/>
      <c r="I87" s="102"/>
      <c r="J87" s="91"/>
      <c r="K87" s="91"/>
      <c r="L87" s="91"/>
      <c r="M87" s="91"/>
      <c r="N87" s="91"/>
      <c r="O87" s="102"/>
      <c r="P87" s="91"/>
      <c r="Q87" s="91"/>
      <c r="R87" s="91"/>
      <c r="S87" s="91"/>
      <c r="T87" s="102"/>
      <c r="U87" s="91"/>
      <c r="V87" s="91"/>
      <c r="W87" s="91"/>
      <c r="X87" s="91"/>
      <c r="Y87" s="102"/>
      <c r="Z87" s="91"/>
      <c r="AA87" s="91"/>
      <c r="AB87" s="91"/>
      <c r="AC87" s="91"/>
      <c r="AD87" s="91"/>
      <c r="AE87" s="102"/>
      <c r="AF87" s="91"/>
      <c r="AG87" s="91"/>
      <c r="AH87" s="91"/>
      <c r="AI87" s="91"/>
      <c r="AJ87" s="102"/>
      <c r="AK87" s="91"/>
      <c r="AL87" s="91"/>
      <c r="AM87" s="91"/>
      <c r="AN87" s="91"/>
      <c r="AO87" s="103"/>
      <c r="AP87" s="91"/>
      <c r="AQ87" s="91"/>
      <c r="AR87" s="91"/>
      <c r="AS87" s="91"/>
      <c r="AT87" s="103"/>
      <c r="AU87" s="91"/>
      <c r="AV87" s="91"/>
      <c r="AW87" s="91"/>
      <c r="AX87" s="91"/>
      <c r="AY87" s="103"/>
      <c r="AZ87" s="91"/>
      <c r="BA87" s="91"/>
      <c r="BB87" s="91"/>
      <c r="BC87" s="91"/>
      <c r="BD87" s="103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</row>
    <row r="88" spans="1:74" s="26" customFormat="1" x14ac:dyDescent="0.25">
      <c r="A88" s="91"/>
      <c r="B88" s="91"/>
      <c r="C88" s="91"/>
      <c r="D88" s="91"/>
      <c r="E88" s="102"/>
      <c r="F88" s="91"/>
      <c r="G88" s="102"/>
      <c r="H88" s="102"/>
      <c r="I88" s="102"/>
      <c r="J88" s="91"/>
      <c r="K88" s="91"/>
      <c r="L88" s="91"/>
      <c r="M88" s="91"/>
      <c r="N88" s="91"/>
      <c r="O88" s="102"/>
      <c r="P88" s="91"/>
      <c r="Q88" s="91"/>
      <c r="R88" s="91"/>
      <c r="S88" s="91"/>
      <c r="T88" s="102"/>
      <c r="U88" s="91"/>
      <c r="V88" s="91"/>
      <c r="W88" s="91"/>
      <c r="X88" s="91"/>
      <c r="Y88" s="102"/>
      <c r="Z88" s="91"/>
      <c r="AA88" s="91"/>
      <c r="AB88" s="91"/>
      <c r="AC88" s="91"/>
      <c r="AD88" s="91"/>
      <c r="AE88" s="102"/>
      <c r="AF88" s="91"/>
      <c r="AG88" s="91"/>
      <c r="AH88" s="91"/>
      <c r="AI88" s="91"/>
      <c r="AJ88" s="102"/>
      <c r="AK88" s="91"/>
      <c r="AL88" s="91"/>
      <c r="AM88" s="91"/>
      <c r="AN88" s="91"/>
      <c r="AO88" s="103"/>
      <c r="AP88" s="91"/>
      <c r="AQ88" s="91"/>
      <c r="AR88" s="91"/>
      <c r="AS88" s="91"/>
      <c r="AT88" s="103"/>
      <c r="AU88" s="91"/>
      <c r="AV88" s="91"/>
      <c r="AW88" s="91"/>
      <c r="AX88" s="91"/>
      <c r="AY88" s="103"/>
      <c r="AZ88" s="91"/>
      <c r="BA88" s="91"/>
      <c r="BB88" s="91"/>
      <c r="BC88" s="91"/>
      <c r="BD88" s="103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</row>
    <row r="89" spans="1:74" s="26" customFormat="1" x14ac:dyDescent="0.25">
      <c r="A89" s="91"/>
      <c r="B89" s="91"/>
      <c r="C89" s="91"/>
      <c r="D89" s="91"/>
      <c r="E89" s="102"/>
      <c r="F89" s="91"/>
      <c r="G89" s="102"/>
      <c r="H89" s="102"/>
      <c r="I89" s="102"/>
      <c r="J89" s="91"/>
      <c r="K89" s="91"/>
      <c r="L89" s="91"/>
      <c r="M89" s="91"/>
      <c r="N89" s="91"/>
      <c r="O89" s="102"/>
      <c r="P89" s="91"/>
      <c r="Q89" s="91"/>
      <c r="R89" s="91"/>
      <c r="S89" s="91"/>
      <c r="T89" s="102"/>
      <c r="U89" s="91"/>
      <c r="V89" s="91"/>
      <c r="W89" s="91"/>
      <c r="X89" s="91"/>
      <c r="Y89" s="102"/>
      <c r="Z89" s="91"/>
      <c r="AA89" s="91"/>
      <c r="AB89" s="91"/>
      <c r="AC89" s="91"/>
      <c r="AD89" s="91"/>
      <c r="AE89" s="102"/>
      <c r="AF89" s="91"/>
      <c r="AG89" s="91"/>
      <c r="AH89" s="91"/>
      <c r="AI89" s="91"/>
      <c r="AJ89" s="102"/>
      <c r="AK89" s="91"/>
      <c r="AL89" s="91"/>
      <c r="AM89" s="91"/>
      <c r="AN89" s="91"/>
      <c r="AO89" s="103"/>
      <c r="AP89" s="91"/>
      <c r="AQ89" s="91"/>
      <c r="AR89" s="91"/>
      <c r="AS89" s="91"/>
      <c r="AT89" s="103"/>
      <c r="AU89" s="91"/>
      <c r="AV89" s="91"/>
      <c r="AW89" s="91"/>
      <c r="AX89" s="91"/>
      <c r="AY89" s="103"/>
      <c r="AZ89" s="91"/>
      <c r="BA89" s="91"/>
      <c r="BB89" s="91"/>
      <c r="BC89" s="91"/>
      <c r="BD89" s="103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</row>
    <row r="90" spans="1:74" s="26" customFormat="1" x14ac:dyDescent="0.25">
      <c r="A90" s="91"/>
      <c r="B90" s="91"/>
      <c r="C90" s="91"/>
      <c r="D90" s="91"/>
      <c r="E90" s="102"/>
      <c r="F90" s="91"/>
      <c r="G90" s="102"/>
      <c r="H90" s="102"/>
      <c r="I90" s="102"/>
      <c r="J90" s="91"/>
      <c r="K90" s="91"/>
      <c r="L90" s="91"/>
      <c r="M90" s="91"/>
      <c r="N90" s="91"/>
      <c r="O90" s="102"/>
      <c r="P90" s="91"/>
      <c r="Q90" s="91"/>
      <c r="R90" s="91"/>
      <c r="S90" s="91"/>
      <c r="T90" s="102"/>
      <c r="U90" s="91"/>
      <c r="V90" s="91"/>
      <c r="W90" s="91"/>
      <c r="X90" s="91"/>
      <c r="Y90" s="102"/>
      <c r="Z90" s="91"/>
      <c r="AA90" s="91"/>
      <c r="AB90" s="91"/>
      <c r="AC90" s="91"/>
      <c r="AD90" s="91"/>
      <c r="AE90" s="102"/>
      <c r="AF90" s="91"/>
      <c r="AG90" s="91"/>
      <c r="AH90" s="91"/>
      <c r="AI90" s="91"/>
      <c r="AJ90" s="102"/>
      <c r="AK90" s="91"/>
      <c r="AL90" s="91"/>
      <c r="AM90" s="91"/>
      <c r="AN90" s="91"/>
      <c r="AO90" s="103"/>
      <c r="AP90" s="91"/>
      <c r="AQ90" s="91"/>
      <c r="AR90" s="91"/>
      <c r="AS90" s="91"/>
      <c r="AT90" s="103"/>
      <c r="AU90" s="91"/>
      <c r="AV90" s="91"/>
      <c r="AW90" s="91"/>
      <c r="AX90" s="91"/>
      <c r="AY90" s="103"/>
      <c r="AZ90" s="91"/>
      <c r="BA90" s="91"/>
      <c r="BB90" s="91"/>
      <c r="BC90" s="91"/>
      <c r="BD90" s="103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</row>
    <row r="91" spans="1:74" x14ac:dyDescent="0.25">
      <c r="B91" s="92"/>
      <c r="C91" s="92"/>
      <c r="D91" s="92"/>
      <c r="E91" s="103"/>
      <c r="F91" s="92"/>
      <c r="G91" s="103"/>
      <c r="H91" s="103"/>
      <c r="I91" s="103"/>
      <c r="J91" s="92"/>
      <c r="K91" s="92"/>
      <c r="L91" s="92"/>
      <c r="M91" s="92"/>
      <c r="N91" s="92"/>
      <c r="O91" s="103"/>
      <c r="P91" s="92"/>
      <c r="Q91" s="92"/>
      <c r="R91" s="92"/>
      <c r="S91" s="92"/>
      <c r="T91" s="103"/>
      <c r="U91" s="92"/>
      <c r="V91" s="92"/>
      <c r="W91" s="92"/>
      <c r="X91" s="92"/>
      <c r="Y91" s="103"/>
      <c r="Z91" s="92"/>
      <c r="AA91" s="92"/>
      <c r="AB91" s="92"/>
      <c r="AC91" s="92"/>
      <c r="AD91" s="92"/>
      <c r="AE91" s="103"/>
      <c r="AF91" s="92"/>
      <c r="AG91" s="92"/>
      <c r="AH91" s="92"/>
      <c r="AI91" s="92"/>
      <c r="AJ91" s="103"/>
      <c r="AK91" s="92"/>
      <c r="AL91" s="92"/>
      <c r="AM91" s="92"/>
      <c r="AN91" s="92"/>
      <c r="AO91" s="103"/>
      <c r="AP91" s="92"/>
      <c r="AQ91" s="92"/>
      <c r="AR91" s="92"/>
      <c r="AS91" s="92"/>
      <c r="AT91" s="103"/>
      <c r="AU91" s="92"/>
      <c r="AV91" s="92"/>
      <c r="AW91" s="92"/>
      <c r="AX91" s="92"/>
      <c r="AY91" s="103"/>
      <c r="AZ91" s="92"/>
      <c r="BA91" s="92"/>
      <c r="BB91" s="92"/>
      <c r="BC91" s="92"/>
      <c r="BD91" s="103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</row>
    <row r="92" spans="1:74" x14ac:dyDescent="0.25">
      <c r="B92" s="92"/>
      <c r="C92" s="92"/>
      <c r="D92" s="92"/>
      <c r="E92" s="103"/>
      <c r="F92" s="92"/>
      <c r="G92" s="103"/>
      <c r="H92" s="103"/>
      <c r="I92" s="103"/>
      <c r="J92" s="92"/>
      <c r="K92" s="92"/>
      <c r="L92" s="92"/>
      <c r="M92" s="92"/>
      <c r="N92" s="92"/>
      <c r="O92" s="103"/>
      <c r="P92" s="92"/>
      <c r="Q92" s="92"/>
      <c r="R92" s="92"/>
      <c r="S92" s="92"/>
      <c r="T92" s="103"/>
      <c r="U92" s="92"/>
      <c r="V92" s="92"/>
      <c r="W92" s="92"/>
      <c r="X92" s="92"/>
      <c r="Y92" s="103"/>
      <c r="Z92" s="92"/>
      <c r="AA92" s="92"/>
      <c r="AB92" s="92"/>
      <c r="AC92" s="92"/>
      <c r="AD92" s="92"/>
      <c r="AE92" s="103"/>
      <c r="AF92" s="92"/>
      <c r="AG92" s="92"/>
      <c r="AH92" s="92"/>
      <c r="AI92" s="92"/>
      <c r="AJ92" s="103"/>
      <c r="AK92" s="92"/>
      <c r="AL92" s="92"/>
      <c r="AM92" s="92"/>
      <c r="AN92" s="92"/>
      <c r="AO92" s="103"/>
      <c r="AP92" s="92"/>
      <c r="AQ92" s="92"/>
      <c r="AR92" s="92"/>
      <c r="AS92" s="92"/>
      <c r="AT92" s="103"/>
      <c r="AU92" s="92"/>
      <c r="AV92" s="92"/>
      <c r="AW92" s="92"/>
      <c r="AX92" s="92"/>
      <c r="AY92" s="103"/>
      <c r="AZ92" s="92"/>
      <c r="BA92" s="92"/>
      <c r="BB92" s="92"/>
      <c r="BC92" s="92"/>
      <c r="BD92" s="103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</row>
    <row r="93" spans="1:74" x14ac:dyDescent="0.25">
      <c r="B93" s="92"/>
      <c r="C93" s="92"/>
      <c r="D93" s="92"/>
      <c r="E93" s="103"/>
      <c r="F93" s="92"/>
      <c r="G93" s="103"/>
      <c r="H93" s="103"/>
      <c r="I93" s="103"/>
      <c r="J93" s="92"/>
      <c r="K93" s="92"/>
      <c r="L93" s="92"/>
      <c r="M93" s="92"/>
      <c r="N93" s="92"/>
      <c r="O93" s="103"/>
      <c r="P93" s="92"/>
      <c r="Q93" s="92"/>
      <c r="R93" s="92"/>
      <c r="S93" s="92"/>
      <c r="T93" s="103"/>
      <c r="U93" s="92"/>
      <c r="V93" s="92"/>
      <c r="W93" s="92"/>
      <c r="X93" s="92"/>
      <c r="Y93" s="103"/>
      <c r="Z93" s="92"/>
      <c r="AA93" s="92"/>
      <c r="AB93" s="92"/>
      <c r="AC93" s="92"/>
      <c r="AD93" s="92"/>
      <c r="AE93" s="103"/>
      <c r="AF93" s="92"/>
      <c r="AG93" s="92"/>
      <c r="AH93" s="92"/>
      <c r="AI93" s="92"/>
      <c r="AJ93" s="103"/>
      <c r="AK93" s="92"/>
      <c r="AL93" s="92"/>
      <c r="AM93" s="92"/>
      <c r="AN93" s="92"/>
      <c r="AO93" s="103"/>
      <c r="AP93" s="92"/>
      <c r="AQ93" s="92"/>
      <c r="AR93" s="92"/>
      <c r="AS93" s="92"/>
      <c r="AT93" s="103"/>
      <c r="AU93" s="92"/>
      <c r="AV93" s="92"/>
      <c r="AW93" s="92"/>
      <c r="AX93" s="92"/>
      <c r="AY93" s="103"/>
      <c r="AZ93" s="92"/>
      <c r="BA93" s="92"/>
      <c r="BB93" s="92"/>
      <c r="BC93" s="92"/>
      <c r="BD93" s="103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</row>
  </sheetData>
  <autoFilter ref="A7:AX7">
    <sortState ref="A8:AZ37">
      <sortCondition ref="B8"/>
    </sortState>
  </autoFilter>
  <mergeCells count="14">
    <mergeCell ref="AF6:AI6"/>
    <mergeCell ref="AK6:AN6"/>
    <mergeCell ref="A43:E43"/>
    <mergeCell ref="J6:M6"/>
    <mergeCell ref="P6:S6"/>
    <mergeCell ref="U6:X6"/>
    <mergeCell ref="AA6:AD6"/>
    <mergeCell ref="BN6:BR6"/>
    <mergeCell ref="BS6:BW6"/>
    <mergeCell ref="AZ6:BC6"/>
    <mergeCell ref="BE6:BH6"/>
    <mergeCell ref="AP6:AS6"/>
    <mergeCell ref="AU6:AX6"/>
    <mergeCell ref="BI6:BM6"/>
  </mergeCells>
  <pageMargins left="0.23622047244094491" right="0.23622047244094491" top="0.23622047244094491" bottom="0.70866141732283472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 </vt:lpstr>
      <vt:lpstr>'01.09.20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</Properties>
</file>