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120" yWindow="300" windowWidth="9720" windowHeight="7140"/>
  </bookViews>
  <sheets>
    <sheet name="ЛОТ 1" sheetId="3" r:id="rId1"/>
  </sheets>
  <definedNames>
    <definedName name="_Hlk289950289" localSheetId="0">'ЛОТ 1'!#REF!</definedName>
    <definedName name="_xlnm.Print_Area" localSheetId="0">'ЛОТ 1'!$A$1:$P$49</definedName>
  </definedNames>
  <calcPr calcId="145621"/>
</workbook>
</file>

<file path=xl/calcChain.xml><?xml version="1.0" encoding="utf-8"?>
<calcChain xmlns="http://schemas.openxmlformats.org/spreadsheetml/2006/main">
  <c r="H38" i="3" l="1"/>
  <c r="F38" i="3" l="1"/>
  <c r="N19" i="3" l="1"/>
  <c r="O19" i="3" s="1"/>
  <c r="P19" i="3" s="1"/>
  <c r="N37" i="3" l="1"/>
  <c r="O37" i="3" s="1"/>
  <c r="P37" i="3" s="1"/>
  <c r="N36" i="3"/>
  <c r="O36" i="3" s="1"/>
  <c r="P36" i="3" s="1"/>
  <c r="N35" i="3"/>
  <c r="O35" i="3" s="1"/>
  <c r="P35" i="3" s="1"/>
  <c r="N34" i="3"/>
  <c r="O34" i="3" s="1"/>
  <c r="P34" i="3" s="1"/>
  <c r="N33" i="3"/>
  <c r="O33" i="3" s="1"/>
  <c r="P33" i="3" s="1"/>
  <c r="N32" i="3"/>
  <c r="O32" i="3" s="1"/>
  <c r="P32" i="3" s="1"/>
  <c r="N31" i="3"/>
  <c r="O31" i="3" s="1"/>
  <c r="P31" i="3" s="1"/>
  <c r="N30" i="3"/>
  <c r="O30" i="3" s="1"/>
  <c r="P30" i="3" s="1"/>
  <c r="N29" i="3"/>
  <c r="O29" i="3" s="1"/>
  <c r="P29" i="3" s="1"/>
  <c r="N28" i="3"/>
  <c r="O28" i="3" s="1"/>
  <c r="P28" i="3" s="1"/>
  <c r="N27" i="3"/>
  <c r="O27" i="3" s="1"/>
  <c r="P27" i="3" s="1"/>
  <c r="N26" i="3"/>
  <c r="O26" i="3" s="1"/>
  <c r="P26" i="3" s="1"/>
  <c r="N25" i="3"/>
  <c r="O25" i="3" s="1"/>
  <c r="P25" i="3" s="1"/>
  <c r="N24" i="3"/>
  <c r="O24" i="3" s="1"/>
  <c r="P24" i="3" s="1"/>
  <c r="N23" i="3"/>
  <c r="O23" i="3" s="1"/>
  <c r="P23" i="3" s="1"/>
  <c r="N22" i="3"/>
  <c r="O22" i="3" s="1"/>
  <c r="P22" i="3" s="1"/>
  <c r="N21" i="3"/>
  <c r="O21" i="3" s="1"/>
  <c r="P21" i="3" s="1"/>
  <c r="N20" i="3"/>
  <c r="O20" i="3" s="1"/>
  <c r="P20" i="3" s="1"/>
  <c r="N18" i="3"/>
  <c r="O18" i="3" s="1"/>
  <c r="P18" i="3" s="1"/>
  <c r="N17" i="3"/>
  <c r="O17" i="3" s="1"/>
  <c r="N38" i="3" l="1"/>
  <c r="O38" i="3" l="1"/>
  <c r="P17" i="3"/>
  <c r="P38" i="3" s="1"/>
</calcChain>
</file>

<file path=xl/sharedStrings.xml><?xml version="1.0" encoding="utf-8"?>
<sst xmlns="http://schemas.openxmlformats.org/spreadsheetml/2006/main" count="146" uniqueCount="63">
  <si>
    <t>Наименование объекта</t>
  </si>
  <si>
    <t>Адрес</t>
  </si>
  <si>
    <t>Год постройки</t>
  </si>
  <si>
    <t>Этажность</t>
  </si>
  <si>
    <t>Количество квартир</t>
  </si>
  <si>
    <t>Площадь помещений</t>
  </si>
  <si>
    <t>Виды благоустройства</t>
  </si>
  <si>
    <t>Серия и тип постройки</t>
  </si>
  <si>
    <r>
      <t>Нежилых(м</t>
    </r>
    <r>
      <rPr>
        <b/>
        <vertAlign val="superscript"/>
        <sz val="10"/>
        <rFont val="Times New Roman"/>
        <family val="1"/>
        <charset val="204"/>
      </rPr>
      <t>2</t>
    </r>
    <r>
      <rPr>
        <b/>
        <sz val="10"/>
        <rFont val="Times New Roman"/>
        <family val="1"/>
        <charset val="204"/>
      </rPr>
      <t>)</t>
    </r>
  </si>
  <si>
    <t>Итого</t>
  </si>
  <si>
    <t xml:space="preserve">                                                                                                         Характеристика объекта</t>
  </si>
  <si>
    <t>Размер обеспечения заявки, руб.(5%)</t>
  </si>
  <si>
    <t>Площадь земельного участка, 
кв.м.</t>
  </si>
  <si>
    <t>Категория</t>
  </si>
  <si>
    <t>Размер платы за содержание и ремонт жилого помещения,                                                     руб./год</t>
  </si>
  <si>
    <t>ул. 3-ий Проезд, д. 3</t>
  </si>
  <si>
    <t>ул. 3-ий Проезд, д. 6</t>
  </si>
  <si>
    <t>ул. Волго-Донская, д. 8А</t>
  </si>
  <si>
    <t>ул. Волго-Донская, д. 12</t>
  </si>
  <si>
    <t>ул. Волго-Донская, д. 14</t>
  </si>
  <si>
    <r>
      <t>Жилых(м</t>
    </r>
    <r>
      <rPr>
        <b/>
        <vertAlign val="superscript"/>
        <sz val="10"/>
        <rFont val="Times New Roman"/>
        <family val="1"/>
        <charset val="204"/>
      </rPr>
      <t>2</t>
    </r>
    <r>
      <rPr>
        <b/>
        <sz val="10"/>
        <rFont val="Times New Roman"/>
        <family val="1"/>
        <charset val="204"/>
      </rPr>
      <t>)</t>
    </r>
  </si>
  <si>
    <t xml:space="preserve">  ул. Гая, д. 37</t>
  </si>
  <si>
    <t>ул. Дзержинского, д. 16</t>
  </si>
  <si>
    <t>ул. Кирова, д. 73</t>
  </si>
  <si>
    <t>пер. Кирпичный, д. 12</t>
  </si>
  <si>
    <t xml:space="preserve"> </t>
  </si>
  <si>
    <t>ул. Ленина, д.92</t>
  </si>
  <si>
    <t>ул. Мичурина, д. 8</t>
  </si>
  <si>
    <t>ул. Мичурина, д. 12</t>
  </si>
  <si>
    <t>ул. Центральная, д. 1А</t>
  </si>
  <si>
    <t>ул. Центральная, д. 5</t>
  </si>
  <si>
    <t>ул. Центральная, д. 7</t>
  </si>
  <si>
    <t>ул. 3-Октября, д.97 к. 1</t>
  </si>
  <si>
    <t>ветхий</t>
  </si>
  <si>
    <t>аварийный</t>
  </si>
  <si>
    <t>исправный</t>
  </si>
  <si>
    <t xml:space="preserve">  -</t>
  </si>
  <si>
    <t>пер. Кирпичный, д. 14</t>
  </si>
  <si>
    <t>ул. Центральная, д. 3</t>
  </si>
  <si>
    <t>ул. Волго-Донская, д. 1</t>
  </si>
  <si>
    <t>ул. Пролетарская, д. 89</t>
  </si>
  <si>
    <t>ул. Водников, д. 52</t>
  </si>
  <si>
    <t>Размер платы за содержание и ремонт жилого помещения,                                                     руб./месяц</t>
  </si>
  <si>
    <t>25,8</t>
  </si>
  <si>
    <t>24,8</t>
  </si>
  <si>
    <t>Извещение</t>
  </si>
  <si>
    <t xml:space="preserve">о проведении открытого конкурса по отбору управляющей организации для управления многоквартирными домами, </t>
  </si>
  <si>
    <t>расположенными на территории городского округа Октябрьск</t>
  </si>
  <si>
    <r>
      <t>Основание проведения конкурса</t>
    </r>
    <r>
      <rPr>
        <sz val="11"/>
        <rFont val="Times New Roman"/>
        <family val="1"/>
        <charset val="204"/>
      </rPr>
      <t>: реализация Жилищного кодекса РФ, постановления Правительства РФ «О порядке проведения органом местного самоуправления открытого конкурса  по отбору управляющей организации для управления многоквартирным домом» от 06.02.2006г. № 75.</t>
    </r>
  </si>
  <si>
    <r>
      <t xml:space="preserve">Организатор конкурса: </t>
    </r>
    <r>
      <rPr>
        <b/>
        <sz val="11"/>
        <rFont val="Times New Roman"/>
        <family val="1"/>
        <charset val="204"/>
      </rPr>
      <t>МКУ г.о.Октябрьск «Управление по вопросам ЖКХ, энергетики и функционирования ЕДДС».</t>
    </r>
    <r>
      <rPr>
        <sz val="11"/>
        <rFont val="Times New Roman"/>
        <family val="1"/>
        <charset val="204"/>
      </rPr>
      <t xml:space="preserve"> </t>
    </r>
  </si>
  <si>
    <t>Место нахождения и почтовый адрес: 445240, Самарская область, г. Октябрьск, ул. Ленина, 94, тел. (84646) 2-26-09</t>
  </si>
  <si>
    <t>E-mail: uprava_63@ mail.ru.</t>
  </si>
  <si>
    <t xml:space="preserve"> ЛОТ №1 объекты конкурса:</t>
  </si>
  <si>
    <r>
      <t xml:space="preserve">Перечень обязательных работ и услуг по содержанию и ремонту: </t>
    </r>
    <r>
      <rPr>
        <sz val="10"/>
        <rFont val="Arial"/>
        <family val="2"/>
        <charset val="204"/>
      </rPr>
      <t xml:space="preserve">Постановление Правительства Российской Федерации от 3 апреля 2013г. №290 "О минимальном перечне услуг и работ, необходимых для обеспечения надлежащего содержания общего имущества в многоквартирном доме, и порядке их оказания и выполнения" </t>
    </r>
  </si>
  <si>
    <t>Размер обеспечения заявки на участие в конкурсе:</t>
  </si>
  <si>
    <t>Контактные лица:</t>
  </si>
  <si>
    <r>
      <t>Перечень коммунальных услуг:</t>
    </r>
    <r>
      <rPr>
        <sz val="10"/>
        <rFont val="Arial"/>
        <family val="2"/>
        <charset val="204"/>
      </rPr>
      <t xml:space="preserve"> теплоснабжение, водоснабжение,водоотведение, э/энергия, обращение с ТКО,</t>
    </r>
  </si>
  <si>
    <r>
      <t xml:space="preserve">ответственное лицо (по организации и проведению конкурса) - </t>
    </r>
    <r>
      <rPr>
        <sz val="10"/>
        <rFont val="Arial"/>
        <family val="2"/>
        <charset val="204"/>
      </rPr>
      <t>директор МКУ г.о. Октябрьск "Управление по вопросам ЖКХ, энергетики и функционирования ЕДДС" Балахонцева Надежда Иосифовна, тел. (84646) 2-26-09.</t>
    </r>
  </si>
  <si>
    <t xml:space="preserve">перечисляется на расчетный счет организатора конкурса по реквизитам Финансовое управление городского округа Октябрьск (МКУ г.о. Октябрьск «Управление по вопросам ЖКХ, энергетики и функционирования ЕДДС» л/с 938.61.006.0,) р/с № 03231643367180004200 Отделение Самара банка России//УФК по Самарской области г. Самара КБК 93800000000000000180 БИК 013601205 К/счет 40102810545370000036 КПП 632501001) </t>
  </si>
  <si>
    <t>Общего пользования, (м2)</t>
  </si>
  <si>
    <t>Тариф, руб./месяц</t>
  </si>
  <si>
    <r>
      <t>Срок,место,порядок предоставления конкурсной документации: конкурсная документация представляется бесплатно с 04 мая 2026</t>
    </r>
    <r>
      <rPr>
        <b/>
        <sz val="10"/>
        <rFont val="Arial"/>
        <family val="2"/>
        <charset val="204"/>
      </rPr>
      <t xml:space="preserve"> </t>
    </r>
    <r>
      <rPr>
        <sz val="10"/>
        <rFont val="Arial"/>
        <family val="2"/>
        <charset val="204"/>
      </rPr>
      <t>года по адресу:445240, Самарская область, г.Октябрьск, ул.Ленина,94 МКУ г.о.Октябрьск "Управление по вопросам ЖКХ, энергетики и функционирования ЕДДС" ком.№6, в рабочие дни с 08:00 до до 17:00 часов, перерыв с 12:00 до 13:00 на основании заявления любого заинтересованного лица, поданного в письменной форме, в течение 2-х дней с момента подачи заявления. Кроме того, с конкурсной документацией можно ознакомиться на официальном сайте в сфере информационного обеспечения муниципального заказа г.о. Октябрьск, на котором размещена конкурсная документация. oktyabrskadm.ru и www.torgi.gov.ru</t>
    </r>
  </si>
  <si>
    <t>по лоту № 1 - 125705 ( сто двадцать пять тысяч  семьсот пять рублей) 20 копейки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</si>
</sst>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vertAlign val="superscript"/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sz val="11"/>
      <name val="Times New Roman"/>
      <family val="1"/>
      <charset val="204"/>
    </font>
    <font>
      <u/>
      <sz val="10"/>
      <color indexed="12"/>
      <name val="Arial"/>
      <family val="2"/>
      <charset val="204"/>
    </font>
    <font>
      <sz val="10"/>
      <color indexed="12"/>
      <name val="Arial"/>
      <family val="2"/>
      <charset val="204"/>
    </font>
    <font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48">
    <xf numFmtId="0" fontId="0" fillId="0" borderId="0" xfId="0"/>
    <xf numFmtId="0" fontId="1" fillId="0" borderId="0" xfId="0" applyFont="1" applyAlignment="1">
      <alignment horizontal="left"/>
    </xf>
    <xf numFmtId="0" fontId="6" fillId="0" borderId="1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4" fillId="0" borderId="2" xfId="0" applyFont="1" applyBorder="1" applyAlignment="1">
      <alignment horizontal="center" vertical="center" textRotation="90" wrapText="1"/>
    </xf>
    <xf numFmtId="0" fontId="0" fillId="0" borderId="0" xfId="0" applyBorder="1" applyAlignment="1">
      <alignment wrapText="1"/>
    </xf>
    <xf numFmtId="49" fontId="3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8" fillId="0" borderId="0" xfId="0" applyFont="1" applyAlignment="1">
      <alignment horizontal="right"/>
    </xf>
    <xf numFmtId="0" fontId="4" fillId="0" borderId="2" xfId="0" applyFont="1" applyBorder="1" applyAlignment="1">
      <alignment horizontal="center" vertical="center" wrapText="1"/>
    </xf>
    <xf numFmtId="0" fontId="3" fillId="0" borderId="10" xfId="0" applyFont="1" applyBorder="1" applyAlignment="1">
      <alignment vertical="top" wrapText="1"/>
    </xf>
    <xf numFmtId="2" fontId="3" fillId="0" borderId="2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right"/>
    </xf>
    <xf numFmtId="0" fontId="3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1" fillId="0" borderId="0" xfId="0" applyFont="1"/>
    <xf numFmtId="0" fontId="11" fillId="0" borderId="0" xfId="1" applyFont="1" applyAlignment="1" applyProtection="1"/>
    <xf numFmtId="0" fontId="7" fillId="0" borderId="0" xfId="0" applyFont="1" applyAlignment="1">
      <alignment wrapText="1"/>
    </xf>
    <xf numFmtId="0" fontId="7" fillId="0" borderId="0" xfId="0" applyFont="1" applyAlignment="1"/>
    <xf numFmtId="0" fontId="12" fillId="0" borderId="1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7" fillId="0" borderId="0" xfId="0" applyFont="1" applyAlignment="1">
      <alignment horizontal="left" wrapText="1"/>
    </xf>
    <xf numFmtId="0" fontId="2" fillId="0" borderId="0" xfId="0" applyFont="1" applyBorder="1" applyAlignment="1">
      <alignment horizontal="left" wrapText="1"/>
    </xf>
    <xf numFmtId="0" fontId="0" fillId="0" borderId="0" xfId="0" applyBorder="1" applyAlignment="1">
      <alignment wrapText="1"/>
    </xf>
    <xf numFmtId="0" fontId="9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 textRotation="90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vertical="center" textRotation="90" wrapText="1"/>
    </xf>
    <xf numFmtId="0" fontId="0" fillId="0" borderId="9" xfId="0" applyBorder="1" applyAlignment="1">
      <alignment horizontal="left" wrapText="1"/>
    </xf>
    <xf numFmtId="0" fontId="4" fillId="0" borderId="4" xfId="0" applyFont="1" applyBorder="1" applyAlignment="1">
      <alignment vertical="top" wrapText="1"/>
    </xf>
    <xf numFmtId="0" fontId="4" fillId="0" borderId="5" xfId="0" applyFont="1" applyBorder="1" applyAlignment="1">
      <alignment vertical="top" wrapText="1"/>
    </xf>
    <xf numFmtId="0" fontId="4" fillId="0" borderId="6" xfId="0" applyFont="1" applyBorder="1" applyAlignment="1">
      <alignment vertical="top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torgiszr@yandex.ru" TargetMode="External"/><Relationship Id="rId2" Type="http://schemas.openxmlformats.org/officeDocument/2006/relationships/hyperlink" Target="mailto:torgiszr@yandex.ru" TargetMode="External"/><Relationship Id="rId1" Type="http://schemas.openxmlformats.org/officeDocument/2006/relationships/hyperlink" Target="mailto:torgiszr@yandex.ru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9"/>
  <sheetViews>
    <sheetView tabSelected="1" topLeftCell="A27" zoomScaleNormal="100" zoomScaleSheetLayoutView="90" workbookViewId="0">
      <selection activeCell="A44" sqref="A44:N44"/>
    </sheetView>
  </sheetViews>
  <sheetFormatPr defaultRowHeight="12.75" x14ac:dyDescent="0.2"/>
  <cols>
    <col min="1" max="1" width="4.85546875" customWidth="1"/>
    <col min="2" max="2" width="22" customWidth="1"/>
    <col min="4" max="4" width="7.28515625" customWidth="1"/>
    <col min="5" max="5" width="7.42578125" customWidth="1"/>
    <col min="7" max="7" width="8.140625" customWidth="1"/>
    <col min="9" max="9" width="6.85546875" customWidth="1"/>
    <col min="10" max="10" width="7.5703125" customWidth="1"/>
    <col min="11" max="11" width="10.7109375" customWidth="1"/>
    <col min="12" max="12" width="10.140625" customWidth="1"/>
    <col min="13" max="15" width="11.5703125" customWidth="1"/>
    <col min="16" max="16" width="13" customWidth="1"/>
  </cols>
  <sheetData>
    <row r="1" spans="1:16" ht="15" hidden="1" x14ac:dyDescent="0.25">
      <c r="A1" s="1"/>
    </row>
    <row r="2" spans="1:16" ht="15" x14ac:dyDescent="0.25">
      <c r="A2" s="1"/>
      <c r="L2" s="38"/>
      <c r="M2" s="39"/>
      <c r="N2" s="9"/>
      <c r="O2" s="9"/>
    </row>
    <row r="3" spans="1:16" ht="18.75" customHeight="1" x14ac:dyDescent="0.25">
      <c r="A3" s="1"/>
      <c r="B3" s="33" t="s">
        <v>45</v>
      </c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</row>
    <row r="4" spans="1:16" ht="15" x14ac:dyDescent="0.25">
      <c r="A4" s="1"/>
      <c r="B4" s="33" t="s">
        <v>46</v>
      </c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</row>
    <row r="5" spans="1:16" ht="15" customHeight="1" x14ac:dyDescent="0.25">
      <c r="A5" s="1"/>
      <c r="B5" s="19"/>
      <c r="C5" s="33" t="s">
        <v>47</v>
      </c>
      <c r="D5" s="33"/>
      <c r="E5" s="33"/>
      <c r="F5" s="33"/>
      <c r="G5" s="33"/>
      <c r="H5" s="33"/>
      <c r="I5" s="33"/>
      <c r="J5" s="33"/>
      <c r="K5" s="33"/>
      <c r="L5" s="33"/>
      <c r="M5" s="33"/>
      <c r="N5" s="20"/>
      <c r="O5" s="20"/>
      <c r="P5" s="20"/>
    </row>
    <row r="6" spans="1:16" ht="15" x14ac:dyDescent="0.25">
      <c r="A6" s="1"/>
      <c r="B6" s="19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</row>
    <row r="7" spans="1:16" ht="15" customHeight="1" x14ac:dyDescent="0.25">
      <c r="A7" s="1"/>
      <c r="B7" s="33" t="s">
        <v>48</v>
      </c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</row>
    <row r="8" spans="1:16" ht="20.25" customHeight="1" x14ac:dyDescent="0.25">
      <c r="A8" s="1"/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</row>
    <row r="9" spans="1:16" ht="15" x14ac:dyDescent="0.25">
      <c r="A9" s="21" t="s">
        <v>49</v>
      </c>
      <c r="M9" s="20"/>
      <c r="N9" s="20"/>
      <c r="O9" s="20"/>
    </row>
    <row r="10" spans="1:16" ht="19.5" customHeight="1" x14ac:dyDescent="0.25">
      <c r="A10" s="21" t="s">
        <v>50</v>
      </c>
      <c r="M10" s="18"/>
      <c r="N10" s="10"/>
      <c r="O10" s="10"/>
    </row>
    <row r="11" spans="1:16" ht="19.5" customHeight="1" x14ac:dyDescent="0.2">
      <c r="A11" s="22" t="s">
        <v>51</v>
      </c>
      <c r="D11" s="22" t="s">
        <v>25</v>
      </c>
      <c r="M11" s="18"/>
      <c r="N11" s="14"/>
      <c r="O11" s="14"/>
    </row>
    <row r="12" spans="1:16" ht="20.25" customHeight="1" thickBot="1" x14ac:dyDescent="0.3">
      <c r="A12" s="31" t="s">
        <v>52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7"/>
      <c r="P12" s="7"/>
    </row>
    <row r="13" spans="1:16" ht="16.5" customHeight="1" thickBot="1" x14ac:dyDescent="0.25">
      <c r="A13" s="42" t="s">
        <v>10</v>
      </c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4"/>
    </row>
    <row r="14" spans="1:16" ht="30" customHeight="1" thickBot="1" x14ac:dyDescent="0.25">
      <c r="A14" s="35" t="s">
        <v>0</v>
      </c>
      <c r="B14" s="35" t="s">
        <v>1</v>
      </c>
      <c r="C14" s="35" t="s">
        <v>2</v>
      </c>
      <c r="D14" s="35" t="s">
        <v>3</v>
      </c>
      <c r="E14" s="35" t="s">
        <v>4</v>
      </c>
      <c r="F14" s="45" t="s">
        <v>5</v>
      </c>
      <c r="G14" s="46"/>
      <c r="H14" s="47"/>
      <c r="I14" s="35" t="s">
        <v>6</v>
      </c>
      <c r="J14" s="35" t="s">
        <v>7</v>
      </c>
      <c r="K14" s="35" t="s">
        <v>13</v>
      </c>
      <c r="L14" s="35" t="s">
        <v>12</v>
      </c>
      <c r="M14" s="35" t="s">
        <v>60</v>
      </c>
      <c r="N14" s="35" t="s">
        <v>42</v>
      </c>
      <c r="O14" s="35" t="s">
        <v>14</v>
      </c>
      <c r="P14" s="35" t="s">
        <v>11</v>
      </c>
    </row>
    <row r="15" spans="1:16" ht="153.75" customHeight="1" thickBot="1" x14ac:dyDescent="0.25">
      <c r="A15" s="36"/>
      <c r="B15" s="40"/>
      <c r="C15" s="40"/>
      <c r="D15" s="40"/>
      <c r="E15" s="40"/>
      <c r="F15" s="6" t="s">
        <v>20</v>
      </c>
      <c r="G15" s="6" t="s">
        <v>8</v>
      </c>
      <c r="H15" s="6" t="s">
        <v>59</v>
      </c>
      <c r="I15" s="40"/>
      <c r="J15" s="40"/>
      <c r="K15" s="40"/>
      <c r="L15" s="40"/>
      <c r="M15" s="36"/>
      <c r="N15" s="36"/>
      <c r="O15" s="36"/>
      <c r="P15" s="36"/>
    </row>
    <row r="16" spans="1:16" ht="13.5" thickBot="1" x14ac:dyDescent="0.25">
      <c r="A16" s="2">
        <v>1</v>
      </c>
      <c r="B16" s="3">
        <v>2</v>
      </c>
      <c r="C16" s="3">
        <v>3</v>
      </c>
      <c r="D16" s="3">
        <v>4</v>
      </c>
      <c r="E16" s="3">
        <v>5</v>
      </c>
      <c r="F16" s="3">
        <v>6</v>
      </c>
      <c r="G16" s="3">
        <v>7</v>
      </c>
      <c r="H16" s="3">
        <v>8</v>
      </c>
      <c r="I16" s="3">
        <v>9</v>
      </c>
      <c r="J16" s="3">
        <v>10</v>
      </c>
      <c r="K16" s="3">
        <v>11</v>
      </c>
      <c r="L16" s="3">
        <v>12</v>
      </c>
      <c r="M16" s="3">
        <v>13</v>
      </c>
      <c r="N16" s="3">
        <v>14</v>
      </c>
      <c r="O16" s="3">
        <v>15</v>
      </c>
      <c r="P16" s="3">
        <v>16</v>
      </c>
    </row>
    <row r="17" spans="1:16" ht="18.75" customHeight="1" thickBot="1" x14ac:dyDescent="0.25">
      <c r="A17" s="25">
        <v>1</v>
      </c>
      <c r="B17" s="12" t="s">
        <v>15</v>
      </c>
      <c r="C17" s="15">
        <v>1958</v>
      </c>
      <c r="D17" s="15">
        <v>2</v>
      </c>
      <c r="E17" s="15">
        <v>8</v>
      </c>
      <c r="F17" s="13">
        <v>401.5</v>
      </c>
      <c r="G17" s="13" t="s">
        <v>36</v>
      </c>
      <c r="H17" s="13">
        <v>45.2</v>
      </c>
      <c r="I17" s="15">
        <v>4</v>
      </c>
      <c r="J17" s="8" t="s">
        <v>36</v>
      </c>
      <c r="K17" s="11" t="s">
        <v>35</v>
      </c>
      <c r="L17" s="8" t="s">
        <v>36</v>
      </c>
      <c r="M17" s="13">
        <v>22.95</v>
      </c>
      <c r="N17" s="13">
        <f>SUM(F17*M17)</f>
        <v>9214.4249999999993</v>
      </c>
      <c r="O17" s="13">
        <f>SUM(N17*12)</f>
        <v>110573.09999999999</v>
      </c>
      <c r="P17" s="13">
        <f>SUM(O17*5%)</f>
        <v>5528.6549999999997</v>
      </c>
    </row>
    <row r="18" spans="1:16" ht="18.75" customHeight="1" thickBot="1" x14ac:dyDescent="0.25">
      <c r="A18" s="26">
        <v>2</v>
      </c>
      <c r="B18" s="4" t="s">
        <v>16</v>
      </c>
      <c r="C18" s="15">
        <v>1959</v>
      </c>
      <c r="D18" s="15">
        <v>2</v>
      </c>
      <c r="E18" s="15">
        <v>8</v>
      </c>
      <c r="F18" s="13">
        <v>374.5</v>
      </c>
      <c r="G18" s="13" t="s">
        <v>36</v>
      </c>
      <c r="H18" s="13">
        <v>49</v>
      </c>
      <c r="I18" s="15">
        <v>4</v>
      </c>
      <c r="J18" s="8" t="s">
        <v>36</v>
      </c>
      <c r="K18" s="11" t="s">
        <v>35</v>
      </c>
      <c r="L18" s="8" t="s">
        <v>36</v>
      </c>
      <c r="M18" s="13">
        <v>22.95</v>
      </c>
      <c r="N18" s="13">
        <f>SUM(F18*M18)</f>
        <v>8594.7749999999996</v>
      </c>
      <c r="O18" s="13">
        <f t="shared" ref="O18:O37" si="0">SUM(N18*12)</f>
        <v>103137.29999999999</v>
      </c>
      <c r="P18" s="13">
        <f t="shared" ref="P18:P37" si="1">SUM(O18*5%)</f>
        <v>5156.8649999999998</v>
      </c>
    </row>
    <row r="19" spans="1:16" ht="18.75" customHeight="1" thickBot="1" x14ac:dyDescent="0.25">
      <c r="A19" s="26">
        <v>3</v>
      </c>
      <c r="B19" s="4" t="s">
        <v>32</v>
      </c>
      <c r="C19" s="15">
        <v>2016</v>
      </c>
      <c r="D19" s="15">
        <v>3</v>
      </c>
      <c r="E19" s="15">
        <v>30</v>
      </c>
      <c r="F19" s="13">
        <v>1003.5</v>
      </c>
      <c r="G19" s="13" t="s">
        <v>36</v>
      </c>
      <c r="H19" s="13">
        <v>142.19999999999999</v>
      </c>
      <c r="I19" s="15">
        <v>3</v>
      </c>
      <c r="J19" s="8" t="s">
        <v>36</v>
      </c>
      <c r="K19" s="17" t="s">
        <v>35</v>
      </c>
      <c r="L19" s="8" t="s">
        <v>36</v>
      </c>
      <c r="M19" s="13">
        <v>24.47</v>
      </c>
      <c r="N19" s="13">
        <f t="shared" ref="N19" si="2">SUM(F19*M19)</f>
        <v>24555.645</v>
      </c>
      <c r="O19" s="13">
        <f t="shared" ref="O19" si="3">SUM(N19*12)</f>
        <v>294667.74</v>
      </c>
      <c r="P19" s="13">
        <f t="shared" ref="P19" si="4">SUM(O19*5%)</f>
        <v>14733.387000000001</v>
      </c>
    </row>
    <row r="20" spans="1:16" ht="18.75" customHeight="1" thickBot="1" x14ac:dyDescent="0.25">
      <c r="A20" s="25">
        <v>4</v>
      </c>
      <c r="B20" s="4" t="s">
        <v>41</v>
      </c>
      <c r="C20" s="15">
        <v>1975</v>
      </c>
      <c r="D20" s="15">
        <v>2</v>
      </c>
      <c r="E20" s="15">
        <v>4</v>
      </c>
      <c r="F20" s="13">
        <v>222</v>
      </c>
      <c r="G20" s="13" t="s">
        <v>36</v>
      </c>
      <c r="H20" s="13">
        <v>24.6</v>
      </c>
      <c r="I20" s="15">
        <v>5</v>
      </c>
      <c r="J20" s="8" t="s">
        <v>36</v>
      </c>
      <c r="K20" s="11" t="s">
        <v>35</v>
      </c>
      <c r="L20" s="8" t="s">
        <v>36</v>
      </c>
      <c r="M20" s="13">
        <v>18.170000000000002</v>
      </c>
      <c r="N20" s="13">
        <f t="shared" ref="N20:N32" si="5">SUM(F20*M20)</f>
        <v>4033.7400000000002</v>
      </c>
      <c r="O20" s="13">
        <f t="shared" si="0"/>
        <v>48404.880000000005</v>
      </c>
      <c r="P20" s="13">
        <f t="shared" si="1"/>
        <v>2420.2440000000001</v>
      </c>
    </row>
    <row r="21" spans="1:16" ht="18.75" customHeight="1" thickBot="1" x14ac:dyDescent="0.25">
      <c r="A21" s="26">
        <v>5</v>
      </c>
      <c r="B21" s="4" t="s">
        <v>39</v>
      </c>
      <c r="C21" s="15">
        <v>1955</v>
      </c>
      <c r="D21" s="15">
        <v>2</v>
      </c>
      <c r="E21" s="15">
        <v>8</v>
      </c>
      <c r="F21" s="13">
        <v>393.5</v>
      </c>
      <c r="G21" s="13" t="s">
        <v>36</v>
      </c>
      <c r="H21" s="8" t="s">
        <v>43</v>
      </c>
      <c r="I21" s="15">
        <v>4</v>
      </c>
      <c r="J21" s="8" t="s">
        <v>36</v>
      </c>
      <c r="K21" s="11" t="s">
        <v>35</v>
      </c>
      <c r="L21" s="8" t="s">
        <v>36</v>
      </c>
      <c r="M21" s="13">
        <v>22.95</v>
      </c>
      <c r="N21" s="13">
        <f t="shared" si="5"/>
        <v>9030.8249999999989</v>
      </c>
      <c r="O21" s="13">
        <f t="shared" si="0"/>
        <v>108369.9</v>
      </c>
      <c r="P21" s="13">
        <f t="shared" si="1"/>
        <v>5418.4949999999999</v>
      </c>
    </row>
    <row r="22" spans="1:16" ht="18.75" customHeight="1" thickBot="1" x14ac:dyDescent="0.25">
      <c r="A22" s="26">
        <v>6</v>
      </c>
      <c r="B22" s="4" t="s">
        <v>17</v>
      </c>
      <c r="C22" s="15">
        <v>1958</v>
      </c>
      <c r="D22" s="15">
        <v>2</v>
      </c>
      <c r="E22" s="15">
        <v>8</v>
      </c>
      <c r="F22" s="13">
        <v>375.6</v>
      </c>
      <c r="G22" s="13" t="s">
        <v>36</v>
      </c>
      <c r="H22" s="13">
        <v>40</v>
      </c>
      <c r="I22" s="15">
        <v>4</v>
      </c>
      <c r="J22" s="8" t="s">
        <v>36</v>
      </c>
      <c r="K22" s="11" t="s">
        <v>35</v>
      </c>
      <c r="L22" s="8" t="s">
        <v>36</v>
      </c>
      <c r="M22" s="13">
        <v>22.95</v>
      </c>
      <c r="N22" s="13">
        <f t="shared" si="5"/>
        <v>8620.02</v>
      </c>
      <c r="O22" s="13">
        <f t="shared" si="0"/>
        <v>103440.24</v>
      </c>
      <c r="P22" s="13">
        <f t="shared" si="1"/>
        <v>5172.0120000000006</v>
      </c>
    </row>
    <row r="23" spans="1:16" ht="18.75" customHeight="1" thickBot="1" x14ac:dyDescent="0.25">
      <c r="A23" s="25">
        <v>7</v>
      </c>
      <c r="B23" s="4" t="s">
        <v>18</v>
      </c>
      <c r="C23" s="15">
        <v>1958</v>
      </c>
      <c r="D23" s="15">
        <v>2</v>
      </c>
      <c r="E23" s="15">
        <v>8</v>
      </c>
      <c r="F23" s="13">
        <v>380.2</v>
      </c>
      <c r="G23" s="13" t="s">
        <v>36</v>
      </c>
      <c r="H23" s="13">
        <v>40</v>
      </c>
      <c r="I23" s="15">
        <v>4</v>
      </c>
      <c r="J23" s="8" t="s">
        <v>36</v>
      </c>
      <c r="K23" s="11" t="s">
        <v>35</v>
      </c>
      <c r="L23" s="8" t="s">
        <v>36</v>
      </c>
      <c r="M23" s="13">
        <v>22.95</v>
      </c>
      <c r="N23" s="13">
        <f t="shared" si="5"/>
        <v>8725.59</v>
      </c>
      <c r="O23" s="13">
        <f t="shared" si="0"/>
        <v>104707.08</v>
      </c>
      <c r="P23" s="13">
        <f t="shared" si="1"/>
        <v>5235.3540000000003</v>
      </c>
    </row>
    <row r="24" spans="1:16" ht="18.75" customHeight="1" thickBot="1" x14ac:dyDescent="0.25">
      <c r="A24" s="26">
        <v>8</v>
      </c>
      <c r="B24" s="4" t="s">
        <v>19</v>
      </c>
      <c r="C24" s="15">
        <v>1958</v>
      </c>
      <c r="D24" s="15">
        <v>2</v>
      </c>
      <c r="E24" s="15">
        <v>8</v>
      </c>
      <c r="F24" s="13">
        <v>380.8</v>
      </c>
      <c r="G24" s="13" t="s">
        <v>36</v>
      </c>
      <c r="H24" s="13">
        <v>42.5</v>
      </c>
      <c r="I24" s="15">
        <v>4</v>
      </c>
      <c r="J24" s="8" t="s">
        <v>36</v>
      </c>
      <c r="K24" s="11" t="s">
        <v>35</v>
      </c>
      <c r="L24" s="8" t="s">
        <v>36</v>
      </c>
      <c r="M24" s="13">
        <v>22.95</v>
      </c>
      <c r="N24" s="13">
        <f t="shared" si="5"/>
        <v>8739.36</v>
      </c>
      <c r="O24" s="13">
        <f t="shared" si="0"/>
        <v>104872.32000000001</v>
      </c>
      <c r="P24" s="13">
        <f t="shared" si="1"/>
        <v>5243.6160000000009</v>
      </c>
    </row>
    <row r="25" spans="1:16" ht="18.75" customHeight="1" thickBot="1" x14ac:dyDescent="0.25">
      <c r="A25" s="26">
        <v>9</v>
      </c>
      <c r="B25" s="12" t="s">
        <v>21</v>
      </c>
      <c r="C25" s="15">
        <v>1958</v>
      </c>
      <c r="D25" s="15">
        <v>2</v>
      </c>
      <c r="E25" s="15">
        <v>18</v>
      </c>
      <c r="F25" s="13">
        <v>996.6</v>
      </c>
      <c r="G25" s="13" t="s">
        <v>36</v>
      </c>
      <c r="H25" s="13">
        <v>80.7</v>
      </c>
      <c r="I25" s="15">
        <v>4</v>
      </c>
      <c r="J25" s="8" t="s">
        <v>36</v>
      </c>
      <c r="K25" s="11" t="s">
        <v>35</v>
      </c>
      <c r="L25" s="8" t="s">
        <v>36</v>
      </c>
      <c r="M25" s="13">
        <v>22.95</v>
      </c>
      <c r="N25" s="13">
        <f t="shared" si="5"/>
        <v>22871.97</v>
      </c>
      <c r="O25" s="13">
        <f t="shared" si="0"/>
        <v>274463.64</v>
      </c>
      <c r="P25" s="13">
        <f t="shared" si="1"/>
        <v>13723.182000000001</v>
      </c>
    </row>
    <row r="26" spans="1:16" ht="18.75" customHeight="1" thickBot="1" x14ac:dyDescent="0.25">
      <c r="A26" s="25">
        <v>10</v>
      </c>
      <c r="B26" s="4" t="s">
        <v>22</v>
      </c>
      <c r="C26" s="15">
        <v>1960</v>
      </c>
      <c r="D26" s="15">
        <v>2</v>
      </c>
      <c r="E26" s="15">
        <v>16</v>
      </c>
      <c r="F26" s="13">
        <v>620.20000000000005</v>
      </c>
      <c r="G26" s="13" t="s">
        <v>36</v>
      </c>
      <c r="H26" s="13">
        <v>47.4</v>
      </c>
      <c r="I26" s="15">
        <v>3</v>
      </c>
      <c r="J26" s="8" t="s">
        <v>36</v>
      </c>
      <c r="K26" s="11" t="s">
        <v>35</v>
      </c>
      <c r="L26" s="8" t="s">
        <v>36</v>
      </c>
      <c r="M26" s="13">
        <v>24.47</v>
      </c>
      <c r="N26" s="13">
        <f t="shared" si="5"/>
        <v>15176.294</v>
      </c>
      <c r="O26" s="13">
        <f t="shared" si="0"/>
        <v>182115.52799999999</v>
      </c>
      <c r="P26" s="13">
        <f t="shared" si="1"/>
        <v>9105.7764000000006</v>
      </c>
    </row>
    <row r="27" spans="1:16" ht="18.75" customHeight="1" thickBot="1" x14ac:dyDescent="0.25">
      <c r="A27" s="26">
        <v>11</v>
      </c>
      <c r="B27" s="4" t="s">
        <v>23</v>
      </c>
      <c r="C27" s="15">
        <v>1952</v>
      </c>
      <c r="D27" s="15">
        <v>1</v>
      </c>
      <c r="E27" s="15">
        <v>3</v>
      </c>
      <c r="F27" s="13">
        <v>136.69999999999999</v>
      </c>
      <c r="G27" s="13" t="s">
        <v>36</v>
      </c>
      <c r="H27" s="8" t="s">
        <v>36</v>
      </c>
      <c r="I27" s="15">
        <v>7</v>
      </c>
      <c r="J27" s="8" t="s">
        <v>36</v>
      </c>
      <c r="K27" s="11" t="s">
        <v>34</v>
      </c>
      <c r="L27" s="8" t="s">
        <v>36</v>
      </c>
      <c r="M27" s="13">
        <v>2.67</v>
      </c>
      <c r="N27" s="13">
        <f t="shared" si="5"/>
        <v>364.98899999999998</v>
      </c>
      <c r="O27" s="13">
        <f t="shared" si="0"/>
        <v>4379.8679999999995</v>
      </c>
      <c r="P27" s="13">
        <f t="shared" si="1"/>
        <v>218.99339999999998</v>
      </c>
    </row>
    <row r="28" spans="1:16" ht="18.75" customHeight="1" thickBot="1" x14ac:dyDescent="0.25">
      <c r="A28" s="26">
        <v>12</v>
      </c>
      <c r="B28" s="4" t="s">
        <v>24</v>
      </c>
      <c r="C28" s="15">
        <v>1954</v>
      </c>
      <c r="D28" s="15">
        <v>2</v>
      </c>
      <c r="E28" s="15">
        <v>8</v>
      </c>
      <c r="F28" s="13">
        <v>431.5</v>
      </c>
      <c r="G28" s="13" t="s">
        <v>36</v>
      </c>
      <c r="H28" s="13">
        <v>46.9</v>
      </c>
      <c r="I28" s="15">
        <v>4</v>
      </c>
      <c r="J28" s="8" t="s">
        <v>36</v>
      </c>
      <c r="K28" s="11" t="s">
        <v>35</v>
      </c>
      <c r="L28" s="8" t="s">
        <v>36</v>
      </c>
      <c r="M28" s="13">
        <v>22.95</v>
      </c>
      <c r="N28" s="13">
        <f t="shared" si="5"/>
        <v>9902.9249999999993</v>
      </c>
      <c r="O28" s="13">
        <f t="shared" si="0"/>
        <v>118835.09999999999</v>
      </c>
      <c r="P28" s="13">
        <f t="shared" si="1"/>
        <v>5941.7550000000001</v>
      </c>
    </row>
    <row r="29" spans="1:16" ht="18.75" customHeight="1" thickBot="1" x14ac:dyDescent="0.25">
      <c r="A29" s="25">
        <v>13</v>
      </c>
      <c r="B29" s="4" t="s">
        <v>37</v>
      </c>
      <c r="C29" s="15">
        <v>1951</v>
      </c>
      <c r="D29" s="15">
        <v>2</v>
      </c>
      <c r="E29" s="15">
        <v>8</v>
      </c>
      <c r="F29" s="13">
        <v>384.2</v>
      </c>
      <c r="G29" s="13" t="s">
        <v>36</v>
      </c>
      <c r="H29" s="13">
        <v>44</v>
      </c>
      <c r="I29" s="15">
        <v>4</v>
      </c>
      <c r="J29" s="8" t="s">
        <v>36</v>
      </c>
      <c r="K29" s="11" t="s">
        <v>35</v>
      </c>
      <c r="L29" s="8" t="s">
        <v>36</v>
      </c>
      <c r="M29" s="13">
        <v>22.95</v>
      </c>
      <c r="N29" s="13">
        <f t="shared" si="5"/>
        <v>8817.39</v>
      </c>
      <c r="O29" s="13">
        <f t="shared" si="0"/>
        <v>105808.68</v>
      </c>
      <c r="P29" s="13">
        <f t="shared" si="1"/>
        <v>5290.4340000000002</v>
      </c>
    </row>
    <row r="30" spans="1:16" ht="18.75" customHeight="1" thickBot="1" x14ac:dyDescent="0.25">
      <c r="A30" s="26">
        <v>14</v>
      </c>
      <c r="B30" s="4" t="s">
        <v>26</v>
      </c>
      <c r="C30" s="15">
        <v>1935</v>
      </c>
      <c r="D30" s="15">
        <v>3</v>
      </c>
      <c r="E30" s="15">
        <v>24</v>
      </c>
      <c r="F30" s="13">
        <v>1257.48</v>
      </c>
      <c r="G30" s="13" t="s">
        <v>36</v>
      </c>
      <c r="H30" s="13">
        <v>182.5</v>
      </c>
      <c r="I30" s="15">
        <v>7</v>
      </c>
      <c r="J30" s="8" t="s">
        <v>36</v>
      </c>
      <c r="K30" s="11" t="s">
        <v>33</v>
      </c>
      <c r="L30" s="8" t="s">
        <v>36</v>
      </c>
      <c r="M30" s="13">
        <v>2.67</v>
      </c>
      <c r="N30" s="13">
        <f t="shared" si="5"/>
        <v>3357.4715999999999</v>
      </c>
      <c r="O30" s="13">
        <f t="shared" si="0"/>
        <v>40289.659199999995</v>
      </c>
      <c r="P30" s="13">
        <f t="shared" si="1"/>
        <v>2014.4829599999998</v>
      </c>
    </row>
    <row r="31" spans="1:16" ht="18.75" customHeight="1" thickBot="1" x14ac:dyDescent="0.25">
      <c r="A31" s="25">
        <v>15</v>
      </c>
      <c r="B31" s="4" t="s">
        <v>27</v>
      </c>
      <c r="C31" s="15">
        <v>1954</v>
      </c>
      <c r="D31" s="15">
        <v>2</v>
      </c>
      <c r="E31" s="15">
        <v>8</v>
      </c>
      <c r="F31" s="13">
        <v>381.7</v>
      </c>
      <c r="G31" s="13" t="s">
        <v>36</v>
      </c>
      <c r="H31" s="13">
        <v>34.6</v>
      </c>
      <c r="I31" s="15">
        <v>4</v>
      </c>
      <c r="J31" s="8" t="s">
        <v>36</v>
      </c>
      <c r="K31" s="11" t="s">
        <v>35</v>
      </c>
      <c r="L31" s="8" t="s">
        <v>36</v>
      </c>
      <c r="M31" s="13">
        <v>22.95</v>
      </c>
      <c r="N31" s="13">
        <f t="shared" si="5"/>
        <v>8760.0149999999994</v>
      </c>
      <c r="O31" s="13">
        <f t="shared" si="0"/>
        <v>105120.18</v>
      </c>
      <c r="P31" s="13">
        <f t="shared" si="1"/>
        <v>5256.009</v>
      </c>
    </row>
    <row r="32" spans="1:16" ht="18.75" customHeight="1" thickBot="1" x14ac:dyDescent="0.25">
      <c r="A32" s="26">
        <v>16</v>
      </c>
      <c r="B32" s="4" t="s">
        <v>28</v>
      </c>
      <c r="C32" s="15">
        <v>1958</v>
      </c>
      <c r="D32" s="15">
        <v>2</v>
      </c>
      <c r="E32" s="15">
        <v>8</v>
      </c>
      <c r="F32" s="13">
        <v>387</v>
      </c>
      <c r="G32" s="13" t="s">
        <v>36</v>
      </c>
      <c r="H32" s="13">
        <v>44.4</v>
      </c>
      <c r="I32" s="15">
        <v>4</v>
      </c>
      <c r="J32" s="8" t="s">
        <v>36</v>
      </c>
      <c r="K32" s="11" t="s">
        <v>35</v>
      </c>
      <c r="L32" s="8" t="s">
        <v>36</v>
      </c>
      <c r="M32" s="13">
        <v>22.95</v>
      </c>
      <c r="N32" s="13">
        <f t="shared" si="5"/>
        <v>8881.65</v>
      </c>
      <c r="O32" s="13">
        <f t="shared" si="0"/>
        <v>106579.79999999999</v>
      </c>
      <c r="P32" s="13">
        <f t="shared" si="1"/>
        <v>5328.99</v>
      </c>
    </row>
    <row r="33" spans="1:16" ht="18.75" customHeight="1" thickBot="1" x14ac:dyDescent="0.25">
      <c r="A33" s="25">
        <v>17</v>
      </c>
      <c r="B33" s="4" t="s">
        <v>40</v>
      </c>
      <c r="C33" s="15">
        <v>1979</v>
      </c>
      <c r="D33" s="15">
        <v>2</v>
      </c>
      <c r="E33" s="15">
        <v>4</v>
      </c>
      <c r="F33" s="13">
        <v>228.5</v>
      </c>
      <c r="G33" s="13" t="s">
        <v>36</v>
      </c>
      <c r="H33" s="8" t="s">
        <v>44</v>
      </c>
      <c r="I33" s="15">
        <v>5</v>
      </c>
      <c r="J33" s="8" t="s">
        <v>36</v>
      </c>
      <c r="K33" s="11" t="s">
        <v>35</v>
      </c>
      <c r="L33" s="8" t="s">
        <v>36</v>
      </c>
      <c r="M33" s="13">
        <v>18.170000000000002</v>
      </c>
      <c r="N33" s="13">
        <f t="shared" ref="N33:N37" si="6">SUM(F33*M33)</f>
        <v>4151.8450000000003</v>
      </c>
      <c r="O33" s="13">
        <f t="shared" si="0"/>
        <v>49822.14</v>
      </c>
      <c r="P33" s="13">
        <f t="shared" si="1"/>
        <v>2491.107</v>
      </c>
    </row>
    <row r="34" spans="1:16" ht="18.75" customHeight="1" thickBot="1" x14ac:dyDescent="0.25">
      <c r="A34" s="26">
        <v>18</v>
      </c>
      <c r="B34" s="12" t="s">
        <v>29</v>
      </c>
      <c r="C34" s="15">
        <v>1961</v>
      </c>
      <c r="D34" s="15">
        <v>2</v>
      </c>
      <c r="E34" s="15">
        <v>16</v>
      </c>
      <c r="F34" s="13">
        <v>624.79999999999995</v>
      </c>
      <c r="G34" s="13" t="s">
        <v>36</v>
      </c>
      <c r="H34" s="13">
        <v>48</v>
      </c>
      <c r="I34" s="15">
        <v>4</v>
      </c>
      <c r="J34" s="8" t="s">
        <v>36</v>
      </c>
      <c r="K34" s="11" t="s">
        <v>35</v>
      </c>
      <c r="L34" s="8" t="s">
        <v>36</v>
      </c>
      <c r="M34" s="13">
        <v>22.95</v>
      </c>
      <c r="N34" s="13">
        <f t="shared" si="6"/>
        <v>14339.159999999998</v>
      </c>
      <c r="O34" s="13">
        <f t="shared" si="0"/>
        <v>172069.91999999998</v>
      </c>
      <c r="P34" s="13">
        <f t="shared" si="1"/>
        <v>8603.4959999999992</v>
      </c>
    </row>
    <row r="35" spans="1:16" ht="18.75" customHeight="1" thickBot="1" x14ac:dyDescent="0.25">
      <c r="A35" s="25">
        <v>19</v>
      </c>
      <c r="B35" s="4" t="s">
        <v>38</v>
      </c>
      <c r="C35" s="15">
        <v>1960</v>
      </c>
      <c r="D35" s="15">
        <v>2</v>
      </c>
      <c r="E35" s="15">
        <v>16</v>
      </c>
      <c r="F35" s="13">
        <v>609.30999999999995</v>
      </c>
      <c r="G35" s="13" t="s">
        <v>36</v>
      </c>
      <c r="H35" s="13">
        <v>49</v>
      </c>
      <c r="I35" s="15">
        <v>4</v>
      </c>
      <c r="J35" s="8" t="s">
        <v>36</v>
      </c>
      <c r="K35" s="11" t="s">
        <v>35</v>
      </c>
      <c r="L35" s="8" t="s">
        <v>36</v>
      </c>
      <c r="M35" s="13">
        <v>22.95</v>
      </c>
      <c r="N35" s="13">
        <f t="shared" si="6"/>
        <v>13983.664499999999</v>
      </c>
      <c r="O35" s="13">
        <f t="shared" si="0"/>
        <v>167803.97399999999</v>
      </c>
      <c r="P35" s="13">
        <f t="shared" si="1"/>
        <v>8390.198699999999</v>
      </c>
    </row>
    <row r="36" spans="1:16" ht="18.75" customHeight="1" thickBot="1" x14ac:dyDescent="0.25">
      <c r="A36" s="26">
        <v>20</v>
      </c>
      <c r="B36" s="4" t="s">
        <v>30</v>
      </c>
      <c r="C36" s="15">
        <v>1958</v>
      </c>
      <c r="D36" s="15">
        <v>2</v>
      </c>
      <c r="E36" s="15">
        <v>8</v>
      </c>
      <c r="F36" s="13">
        <v>383</v>
      </c>
      <c r="G36" s="13" t="s">
        <v>36</v>
      </c>
      <c r="H36" s="13">
        <v>36.200000000000003</v>
      </c>
      <c r="I36" s="15">
        <v>4</v>
      </c>
      <c r="J36" s="8" t="s">
        <v>36</v>
      </c>
      <c r="K36" s="11" t="s">
        <v>35</v>
      </c>
      <c r="L36" s="8" t="s">
        <v>36</v>
      </c>
      <c r="M36" s="13">
        <v>22.95</v>
      </c>
      <c r="N36" s="13">
        <f t="shared" si="6"/>
        <v>8789.85</v>
      </c>
      <c r="O36" s="13">
        <f t="shared" si="0"/>
        <v>105478.20000000001</v>
      </c>
      <c r="P36" s="13">
        <f t="shared" si="1"/>
        <v>5273.9100000000008</v>
      </c>
    </row>
    <row r="37" spans="1:16" ht="18.75" customHeight="1" thickBot="1" x14ac:dyDescent="0.25">
      <c r="A37" s="25">
        <v>21</v>
      </c>
      <c r="B37" s="12" t="s">
        <v>31</v>
      </c>
      <c r="C37" s="15">
        <v>1958</v>
      </c>
      <c r="D37" s="15">
        <v>2</v>
      </c>
      <c r="E37" s="15">
        <v>8</v>
      </c>
      <c r="F37" s="13">
        <v>374.6</v>
      </c>
      <c r="G37" s="13" t="s">
        <v>36</v>
      </c>
      <c r="H37" s="13">
        <v>39.6</v>
      </c>
      <c r="I37" s="15">
        <v>4</v>
      </c>
      <c r="J37" s="8" t="s">
        <v>36</v>
      </c>
      <c r="K37" s="11" t="s">
        <v>35</v>
      </c>
      <c r="L37" s="8" t="s">
        <v>36</v>
      </c>
      <c r="M37" s="13">
        <v>22.95</v>
      </c>
      <c r="N37" s="13">
        <f t="shared" si="6"/>
        <v>8597.07</v>
      </c>
      <c r="O37" s="13">
        <f t="shared" si="0"/>
        <v>103164.84</v>
      </c>
      <c r="P37" s="13">
        <f t="shared" si="1"/>
        <v>5158.2420000000002</v>
      </c>
    </row>
    <row r="38" spans="1:16" ht="13.5" thickBot="1" x14ac:dyDescent="0.25">
      <c r="A38" s="5"/>
      <c r="B38" s="4" t="s">
        <v>9</v>
      </c>
      <c r="C38" s="15"/>
      <c r="D38" s="15"/>
      <c r="E38" s="15"/>
      <c r="F38" s="16">
        <f>SUM(F17:F37)</f>
        <v>10347.189999999999</v>
      </c>
      <c r="G38" s="16" t="s">
        <v>25</v>
      </c>
      <c r="H38" s="16">
        <f>SUM(H17:H37)</f>
        <v>1036.8</v>
      </c>
      <c r="I38" s="11"/>
      <c r="J38" s="11"/>
      <c r="K38" s="11"/>
      <c r="L38" s="16"/>
      <c r="M38" s="16" t="s">
        <v>25</v>
      </c>
      <c r="N38" s="16">
        <f>SUM(N17:N37)</f>
        <v>209508.67409999997</v>
      </c>
      <c r="O38" s="16">
        <f>SUM(O17:O37)</f>
        <v>2514104.0892000003</v>
      </c>
      <c r="P38" s="16">
        <f>SUM(P17:P37)</f>
        <v>125705.20446000001</v>
      </c>
    </row>
    <row r="39" spans="1:16" x14ac:dyDescent="0.2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</row>
    <row r="40" spans="1:16" ht="27.75" customHeight="1" x14ac:dyDescent="0.2">
      <c r="A40" s="30" t="s">
        <v>53</v>
      </c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</row>
    <row r="41" spans="1:16" ht="16.5" customHeight="1" x14ac:dyDescent="0.2">
      <c r="A41" s="30" t="s">
        <v>56</v>
      </c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23"/>
      <c r="P41" s="23"/>
    </row>
    <row r="42" spans="1:16" ht="81.75" customHeight="1" x14ac:dyDescent="0.2">
      <c r="A42" s="37" t="s">
        <v>61</v>
      </c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</row>
    <row r="43" spans="1:16" ht="15.75" customHeight="1" x14ac:dyDescent="0.2">
      <c r="A43" s="27" t="s">
        <v>54</v>
      </c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4"/>
      <c r="P43" s="24"/>
    </row>
    <row r="44" spans="1:16" x14ac:dyDescent="0.2">
      <c r="A44" s="27" t="s">
        <v>62</v>
      </c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</row>
    <row r="45" spans="1:16" ht="44.25" customHeight="1" x14ac:dyDescent="0.2">
      <c r="A45" s="28" t="s">
        <v>58</v>
      </c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</row>
    <row r="46" spans="1:16" ht="7.5" customHeight="1" x14ac:dyDescent="0.2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</row>
    <row r="47" spans="1:16" x14ac:dyDescent="0.2">
      <c r="A47" s="27" t="s">
        <v>55</v>
      </c>
      <c r="B47" s="27"/>
      <c r="C47" s="27"/>
    </row>
    <row r="48" spans="1:16" ht="25.5" customHeight="1" x14ac:dyDescent="0.2">
      <c r="A48" s="30" t="s">
        <v>57</v>
      </c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</row>
    <row r="49" spans="1:16" ht="15.75" customHeight="1" x14ac:dyDescent="0.2">
      <c r="A49" s="23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</row>
  </sheetData>
  <mergeCells count="30">
    <mergeCell ref="A42:P42"/>
    <mergeCell ref="L2:M2"/>
    <mergeCell ref="I14:I15"/>
    <mergeCell ref="J14:J15"/>
    <mergeCell ref="K14:K15"/>
    <mergeCell ref="A39:P39"/>
    <mergeCell ref="A13:P13"/>
    <mergeCell ref="B14:B15"/>
    <mergeCell ref="C14:C15"/>
    <mergeCell ref="E14:E15"/>
    <mergeCell ref="F14:H14"/>
    <mergeCell ref="L14:L15"/>
    <mergeCell ref="D14:D15"/>
    <mergeCell ref="A14:A15"/>
    <mergeCell ref="M14:M15"/>
    <mergeCell ref="P14:P15"/>
    <mergeCell ref="A12:N12"/>
    <mergeCell ref="A41:N41"/>
    <mergeCell ref="B3:O3"/>
    <mergeCell ref="B4:O4"/>
    <mergeCell ref="C5:M5"/>
    <mergeCell ref="B7:O8"/>
    <mergeCell ref="A40:P40"/>
    <mergeCell ref="O14:O15"/>
    <mergeCell ref="N14:N15"/>
    <mergeCell ref="A43:N43"/>
    <mergeCell ref="A44:N44"/>
    <mergeCell ref="A47:C47"/>
    <mergeCell ref="A45:P45"/>
    <mergeCell ref="A48:P48"/>
  </mergeCells>
  <phoneticPr fontId="0" type="noConversion"/>
  <hyperlinks>
    <hyperlink ref="A11" r:id="rId1" display="mailto:torgiszr@yandex.ru"/>
    <hyperlink ref="D11" r:id="rId2" display="mailto:torgiszr@yandex.ru"/>
    <hyperlink ref="A12" r:id="rId3" display="mailto:torgiszr@yandex.ru"/>
  </hyperlinks>
  <pageMargins left="0.82677165354330717" right="0.23622047244094491" top="0.74803149606299213" bottom="0.74803149606299213" header="0.31496062992125984" footer="0.31496062992125984"/>
  <pageSetup paperSize="9" scale="86" fitToHeight="0" orientation="landscape" verticalDpi="0" r:id="rId4"/>
  <headerFooter alignWithMargins="0"/>
  <ignoredErrors>
    <ignoredError sqref="F3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ЛОТ 1</vt:lpstr>
      <vt:lpstr>'ЛОТ 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Комитет ЖКХ</cp:lastModifiedBy>
  <cp:lastPrinted>2025-12-17T07:21:15Z</cp:lastPrinted>
  <dcterms:created xsi:type="dcterms:W3CDTF">1996-10-08T23:32:33Z</dcterms:created>
  <dcterms:modified xsi:type="dcterms:W3CDTF">2026-04-09T20:02:13Z</dcterms:modified>
</cp:coreProperties>
</file>